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firstSheet="1" activeTab="1"/>
  </bookViews>
  <sheets>
    <sheet name="Suporte" sheetId="1" state="hidden" r:id="rId1"/>
    <sheet name="Tarifas" sheetId="2" r:id="rId2"/>
  </sheets>
  <definedNames>
    <definedName name="potencia">Suporte!$A$3:$A$10</definedName>
    <definedName name="Suporte">Suporte!$A$1:$J$10</definedName>
  </definedNames>
  <calcPr calcId="145621"/>
</workbook>
</file>

<file path=xl/calcChain.xml><?xml version="1.0" encoding="utf-8"?>
<calcChain xmlns="http://schemas.openxmlformats.org/spreadsheetml/2006/main">
  <c r="G29" i="2" l="1"/>
  <c r="H29" i="2"/>
  <c r="F29" i="2"/>
  <c r="G21" i="2"/>
  <c r="H21" i="2"/>
  <c r="F21" i="2"/>
  <c r="G12" i="2"/>
  <c r="H22" i="2" s="1"/>
  <c r="I12" i="2"/>
  <c r="H12" i="2"/>
  <c r="F22" i="2" l="1"/>
  <c r="G13" i="2"/>
  <c r="G22" i="2"/>
  <c r="F23" i="2"/>
  <c r="G23" i="2"/>
  <c r="F28" i="2" l="1"/>
  <c r="F30" i="2" s="1"/>
  <c r="F27" i="2"/>
  <c r="G27" i="2"/>
  <c r="H27" i="2"/>
  <c r="G28" i="2"/>
  <c r="G30" i="2" s="1"/>
  <c r="H23" i="2"/>
  <c r="H28" i="2" l="1"/>
  <c r="H30" i="2" s="1"/>
  <c r="G32" i="2"/>
  <c r="H32" i="2"/>
  <c r="F32" i="2"/>
  <c r="F34" i="2" s="1"/>
</calcChain>
</file>

<file path=xl/sharedStrings.xml><?xml version="1.0" encoding="utf-8"?>
<sst xmlns="http://schemas.openxmlformats.org/spreadsheetml/2006/main" count="44" uniqueCount="35">
  <si>
    <t>Potência</t>
  </si>
  <si>
    <t>Custo Potência</t>
  </si>
  <si>
    <t>Simples</t>
  </si>
  <si>
    <t>Bi-horário</t>
  </si>
  <si>
    <t>Tri-horário</t>
  </si>
  <si>
    <t>Fora Vazio</t>
  </si>
  <si>
    <t>Vazio</t>
  </si>
  <si>
    <t>Ponta</t>
  </si>
  <si>
    <t>Cheia</t>
  </si>
  <si>
    <t>Simulador de Tarifas da Eletricidade - EDP (2019)</t>
  </si>
  <si>
    <t>Potência Contratada</t>
  </si>
  <si>
    <t>kWh</t>
  </si>
  <si>
    <t>Dias de potência contratada</t>
  </si>
  <si>
    <t>Horas de Ponta</t>
  </si>
  <si>
    <t>Horas de Cheias</t>
  </si>
  <si>
    <t>Horas de Vazio</t>
  </si>
  <si>
    <t>1ª Contagem</t>
  </si>
  <si>
    <t>2ª Contagem</t>
  </si>
  <si>
    <t>Total Consumido (kWh)</t>
  </si>
  <si>
    <t>Resultados</t>
  </si>
  <si>
    <t>Eletricidade</t>
  </si>
  <si>
    <t>Tarifa Simples</t>
  </si>
  <si>
    <t>Tarifa                       Bi-Horária</t>
  </si>
  <si>
    <t>Tarifa                          Tri-Horária</t>
  </si>
  <si>
    <t>Custo pela potência contratada (dias)</t>
  </si>
  <si>
    <t>Custo da energia</t>
  </si>
  <si>
    <t>TOTAL</t>
  </si>
  <si>
    <t>Impostos</t>
  </si>
  <si>
    <t>Taxa de exploração da DGEG</t>
  </si>
  <si>
    <t>Contribuição Audiovisual (CAV) + IVA(6%)</t>
  </si>
  <si>
    <t>Imposto Especial de Consumo de Eletricidade (IEC)</t>
  </si>
  <si>
    <t>TOTAL FATURADO</t>
  </si>
  <si>
    <t>dias</t>
  </si>
  <si>
    <t>IVA (23%) - TOTAL + DGEG + IEC</t>
  </si>
  <si>
    <t>MELHOR ESCOLHA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</si>
</sst>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 applyAlignment="1"/>
    <xf numFmtId="0" fontId="2" fillId="2" borderId="0" xfId="0" applyFont="1" applyFill="1" applyAlignment="1"/>
    <xf numFmtId="0" fontId="0" fillId="2" borderId="0" xfId="0" applyFill="1"/>
    <xf numFmtId="164" fontId="0" fillId="0" borderId="1" xfId="0" applyNumberFormat="1" applyBorder="1"/>
    <xf numFmtId="164" fontId="0" fillId="0" borderId="2" xfId="0" applyNumberFormat="1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2" fillId="0" borderId="11" xfId="0" applyNumberFormat="1" applyFont="1" applyBorder="1"/>
    <xf numFmtId="2" fontId="2" fillId="0" borderId="12" xfId="0" applyNumberFormat="1" applyFont="1" applyBorder="1"/>
    <xf numFmtId="2" fontId="2" fillId="0" borderId="10" xfId="0" applyNumberFormat="1" applyFont="1" applyBorder="1"/>
    <xf numFmtId="0" fontId="0" fillId="0" borderId="6" xfId="0" applyBorder="1" applyAlignment="1">
      <alignment horizontal="center" vertical="center"/>
    </xf>
    <xf numFmtId="164" fontId="0" fillId="0" borderId="13" xfId="0" applyNumberFormat="1" applyBorder="1"/>
    <xf numFmtId="164" fontId="0" fillId="0" borderId="14" xfId="0" applyNumberFormat="1" applyBorder="1"/>
    <xf numFmtId="164" fontId="0" fillId="0" borderId="15" xfId="0" applyNumberFormat="1" applyBorder="1"/>
    <xf numFmtId="164" fontId="0" fillId="0" borderId="16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164" fontId="0" fillId="0" borderId="11" xfId="0" applyNumberFormat="1" applyBorder="1"/>
    <xf numFmtId="164" fontId="0" fillId="0" borderId="12" xfId="0" applyNumberFormat="1" applyBorder="1"/>
    <xf numFmtId="164" fontId="0" fillId="0" borderId="10" xfId="0" applyNumberFormat="1" applyBorder="1"/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165" fontId="0" fillId="2" borderId="0" xfId="0" applyNumberFormat="1" applyFill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0" fillId="3" borderId="1" xfId="0" applyFill="1" applyBorder="1" applyProtection="1">
      <protection locked="0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0" xfId="0" applyFont="1" applyFill="1" applyAlignment="1">
      <alignment horizontal="right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right"/>
    </xf>
    <xf numFmtId="0" fontId="6" fillId="2" borderId="0" xfId="0" applyFont="1" applyFill="1" applyAlignment="1">
      <alignment horizontal="right"/>
    </xf>
    <xf numFmtId="0" fontId="6" fillId="5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left"/>
    </xf>
    <xf numFmtId="0" fontId="5" fillId="4" borderId="0" xfId="0" applyFont="1" applyFill="1" applyAlignment="1"/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>
      <selection activeCell="B3" sqref="B3"/>
    </sheetView>
  </sheetViews>
  <sheetFormatPr defaultRowHeight="15" x14ac:dyDescent="0.25"/>
  <cols>
    <col min="2" max="2" width="14.28515625" bestFit="1" customWidth="1"/>
    <col min="3" max="4" width="14.28515625" customWidth="1"/>
    <col min="6" max="6" width="10.140625" bestFit="1" customWidth="1"/>
  </cols>
  <sheetData>
    <row r="1" spans="1:10" ht="15.75" thickBot="1" x14ac:dyDescent="0.3">
      <c r="A1" s="37" t="s">
        <v>0</v>
      </c>
      <c r="B1" s="34" t="s">
        <v>1</v>
      </c>
      <c r="C1" s="35"/>
      <c r="D1" s="36"/>
      <c r="E1" s="37" t="s">
        <v>2</v>
      </c>
      <c r="F1" s="31" t="s">
        <v>3</v>
      </c>
      <c r="G1" s="32"/>
      <c r="H1" s="31" t="s">
        <v>4</v>
      </c>
      <c r="I1" s="33"/>
      <c r="J1" s="32"/>
    </row>
    <row r="2" spans="1:10" ht="15.75" thickBot="1" x14ac:dyDescent="0.3">
      <c r="A2" s="38"/>
      <c r="B2" s="12" t="s">
        <v>2</v>
      </c>
      <c r="C2" s="7" t="s">
        <v>3</v>
      </c>
      <c r="D2" s="8" t="s">
        <v>4</v>
      </c>
      <c r="E2" s="38"/>
      <c r="F2" s="23" t="s">
        <v>5</v>
      </c>
      <c r="G2" s="24" t="s">
        <v>6</v>
      </c>
      <c r="H2" s="23" t="s">
        <v>7</v>
      </c>
      <c r="I2" s="25" t="s">
        <v>8</v>
      </c>
      <c r="J2" s="24" t="s">
        <v>6</v>
      </c>
    </row>
    <row r="3" spans="1:10" x14ac:dyDescent="0.25">
      <c r="A3" s="9">
        <v>3.45</v>
      </c>
      <c r="B3" s="13">
        <v>0.21870000000000001</v>
      </c>
      <c r="C3" s="6">
        <v>0.22819999999999999</v>
      </c>
      <c r="D3" s="14">
        <v>0.2225</v>
      </c>
      <c r="E3" s="20">
        <v>0.14929999999999999</v>
      </c>
      <c r="F3" s="13">
        <v>0.1867</v>
      </c>
      <c r="G3" s="14">
        <v>0.10979999999999999</v>
      </c>
      <c r="H3" s="13">
        <v>0.27350000000000002</v>
      </c>
      <c r="I3" s="6">
        <v>0.15709999999999999</v>
      </c>
      <c r="J3" s="14">
        <v>0.1037</v>
      </c>
    </row>
    <row r="4" spans="1:10" x14ac:dyDescent="0.25">
      <c r="A4" s="10">
        <v>4.5999999999999996</v>
      </c>
      <c r="B4" s="15">
        <v>0.27510000000000001</v>
      </c>
      <c r="C4" s="5">
        <v>0.28000000000000003</v>
      </c>
      <c r="D4" s="16">
        <v>0.2727</v>
      </c>
      <c r="E4" s="21">
        <v>0.15340000000000001</v>
      </c>
      <c r="F4" s="15">
        <v>0.187</v>
      </c>
      <c r="G4" s="16">
        <v>0.11</v>
      </c>
      <c r="H4" s="15">
        <v>0.27379999999999999</v>
      </c>
      <c r="I4" s="5">
        <v>0.1573</v>
      </c>
      <c r="J4" s="16">
        <v>0.10390000000000001</v>
      </c>
    </row>
    <row r="5" spans="1:10" x14ac:dyDescent="0.25">
      <c r="A5" s="10">
        <v>5.75</v>
      </c>
      <c r="B5" s="15">
        <v>0.32829999999999998</v>
      </c>
      <c r="C5" s="5">
        <v>0.33169999999999999</v>
      </c>
      <c r="D5" s="16">
        <v>0.32300000000000001</v>
      </c>
      <c r="E5" s="21">
        <v>0.15459999999999999</v>
      </c>
      <c r="F5" s="15">
        <v>0.187</v>
      </c>
      <c r="G5" s="16">
        <v>0.11</v>
      </c>
      <c r="H5" s="15">
        <v>0.2737</v>
      </c>
      <c r="I5" s="5">
        <v>0.15720000000000001</v>
      </c>
      <c r="J5" s="16">
        <v>0.1038</v>
      </c>
    </row>
    <row r="6" spans="1:10" x14ac:dyDescent="0.25">
      <c r="A6" s="10">
        <v>6.9</v>
      </c>
      <c r="B6" s="15">
        <v>0.37909999999999999</v>
      </c>
      <c r="C6" s="5">
        <v>0.38319999999999999</v>
      </c>
      <c r="D6" s="16">
        <v>0.37319999999999998</v>
      </c>
      <c r="E6" s="21">
        <v>0.15440000000000001</v>
      </c>
      <c r="F6" s="15">
        <v>0.187</v>
      </c>
      <c r="G6" s="16">
        <v>0.11</v>
      </c>
      <c r="H6" s="15">
        <v>0.27350000000000002</v>
      </c>
      <c r="I6" s="5">
        <v>0.15709999999999999</v>
      </c>
      <c r="J6" s="16">
        <v>0.1038</v>
      </c>
    </row>
    <row r="7" spans="1:10" x14ac:dyDescent="0.25">
      <c r="A7" s="10">
        <v>10.35</v>
      </c>
      <c r="B7" s="15">
        <v>0.53200000000000003</v>
      </c>
      <c r="C7" s="5">
        <v>0.53700000000000003</v>
      </c>
      <c r="D7" s="16">
        <v>0.52580000000000005</v>
      </c>
      <c r="E7" s="21">
        <v>0.15440000000000001</v>
      </c>
      <c r="F7" s="15">
        <v>0.18659999999999999</v>
      </c>
      <c r="G7" s="16">
        <v>0.10979999999999999</v>
      </c>
      <c r="H7" s="15">
        <v>0.27379999999999999</v>
      </c>
      <c r="I7" s="5">
        <v>0.15720000000000001</v>
      </c>
      <c r="J7" s="16">
        <v>0.1038</v>
      </c>
    </row>
    <row r="8" spans="1:10" x14ac:dyDescent="0.25">
      <c r="A8" s="10">
        <v>13.8</v>
      </c>
      <c r="B8" s="15">
        <v>0.69169999999999998</v>
      </c>
      <c r="C8" s="5">
        <v>0.69299999999999995</v>
      </c>
      <c r="D8" s="16">
        <v>0.67789999999999995</v>
      </c>
      <c r="E8" s="21">
        <v>0.15590000000000001</v>
      </c>
      <c r="F8" s="15">
        <v>0.18709999999999999</v>
      </c>
      <c r="G8" s="16">
        <v>0.11</v>
      </c>
      <c r="H8" s="15">
        <v>0.27379999999999999</v>
      </c>
      <c r="I8" s="5">
        <v>0.15720000000000001</v>
      </c>
      <c r="J8" s="16">
        <v>0.10390000000000001</v>
      </c>
    </row>
    <row r="9" spans="1:10" x14ac:dyDescent="0.25">
      <c r="A9" s="10">
        <v>17.25</v>
      </c>
      <c r="B9" s="15">
        <v>0.84930000000000005</v>
      </c>
      <c r="C9" s="5">
        <v>0.84830000000000005</v>
      </c>
      <c r="D9" s="16">
        <v>0.82730000000000004</v>
      </c>
      <c r="E9" s="21">
        <v>0.15709999999999999</v>
      </c>
      <c r="F9" s="15">
        <v>0.18770000000000001</v>
      </c>
      <c r="G9" s="16">
        <v>0.11070000000000001</v>
      </c>
      <c r="H9" s="15">
        <v>0.2727</v>
      </c>
      <c r="I9" s="5">
        <v>0.15659999999999999</v>
      </c>
      <c r="J9" s="16">
        <v>0.10349999999999999</v>
      </c>
    </row>
    <row r="10" spans="1:10" ht="15.75" thickBot="1" x14ac:dyDescent="0.3">
      <c r="A10" s="11">
        <v>20.7</v>
      </c>
      <c r="B10" s="17">
        <v>1.0101</v>
      </c>
      <c r="C10" s="18">
        <v>1.0039</v>
      </c>
      <c r="D10" s="19">
        <v>0.97540000000000004</v>
      </c>
      <c r="E10" s="22">
        <v>0.158</v>
      </c>
      <c r="F10" s="17">
        <v>0.188</v>
      </c>
      <c r="G10" s="19">
        <v>0.1108</v>
      </c>
      <c r="H10" s="17">
        <v>0.27300000000000002</v>
      </c>
      <c r="I10" s="18">
        <v>0.15679999999999999</v>
      </c>
      <c r="J10" s="19">
        <v>0.1036</v>
      </c>
    </row>
  </sheetData>
  <mergeCells count="5">
    <mergeCell ref="F1:G1"/>
    <mergeCell ref="H1:J1"/>
    <mergeCell ref="B1:D1"/>
    <mergeCell ref="E1:E2"/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showGridLines="0" tabSelected="1" topLeftCell="A14" workbookViewId="0">
      <selection activeCell="K14" sqref="K14"/>
    </sheetView>
  </sheetViews>
  <sheetFormatPr defaultRowHeight="15" x14ac:dyDescent="0.25"/>
  <cols>
    <col min="4" max="9" width="10.7109375" customWidth="1"/>
  </cols>
  <sheetData>
    <row r="1" spans="1:10" ht="15" customHeight="1" x14ac:dyDescent="0.25">
      <c r="A1" s="40" t="s">
        <v>9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ht="15" customHeight="1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</row>
    <row r="3" spans="1:10" x14ac:dyDescent="0.25">
      <c r="A3" s="1"/>
      <c r="B3" s="1"/>
      <c r="C3" s="2"/>
      <c r="D3" s="3"/>
      <c r="E3" s="4"/>
      <c r="F3" s="4"/>
      <c r="G3" s="4"/>
      <c r="H3" s="4"/>
      <c r="I3" s="4"/>
      <c r="J3" s="4"/>
    </row>
    <row r="4" spans="1:10" x14ac:dyDescent="0.25">
      <c r="A4" s="41" t="s">
        <v>10</v>
      </c>
      <c r="B4" s="41"/>
      <c r="C4" s="41"/>
      <c r="D4" s="30"/>
      <c r="E4" s="4" t="s">
        <v>11</v>
      </c>
      <c r="F4" s="4"/>
      <c r="G4" s="4"/>
      <c r="H4" s="4"/>
      <c r="I4" s="4"/>
      <c r="J4" s="4"/>
    </row>
    <row r="5" spans="1:10" x14ac:dyDescent="0.25">
      <c r="A5" s="41" t="s">
        <v>12</v>
      </c>
      <c r="B5" s="41"/>
      <c r="C5" s="41"/>
      <c r="D5" s="30"/>
      <c r="E5" s="4" t="s">
        <v>32</v>
      </c>
      <c r="F5" s="4"/>
      <c r="G5" s="4"/>
      <c r="H5" s="4"/>
      <c r="I5" s="4"/>
      <c r="J5" s="4"/>
    </row>
    <row r="6" spans="1:10" x14ac:dyDescent="0.25">
      <c r="A6" s="2"/>
      <c r="B6" s="2"/>
      <c r="C6" s="2"/>
      <c r="D6" s="2"/>
      <c r="E6" s="4"/>
      <c r="F6" s="4"/>
      <c r="G6" s="4"/>
      <c r="H6" s="4"/>
      <c r="I6" s="4"/>
      <c r="J6" s="4"/>
    </row>
    <row r="7" spans="1:10" x14ac:dyDescent="0.25">
      <c r="A7" s="4"/>
      <c r="B7" s="4"/>
      <c r="C7" s="4"/>
      <c r="D7" s="4"/>
      <c r="E7" s="4"/>
      <c r="F7" s="4"/>
      <c r="G7" s="46" t="s">
        <v>13</v>
      </c>
      <c r="H7" s="46" t="s">
        <v>14</v>
      </c>
      <c r="I7" s="46" t="s">
        <v>15</v>
      </c>
      <c r="J7" s="4"/>
    </row>
    <row r="8" spans="1:10" x14ac:dyDescent="0.25">
      <c r="A8" s="4"/>
      <c r="B8" s="4"/>
      <c r="C8" s="4"/>
      <c r="D8" s="4"/>
      <c r="E8" s="4"/>
      <c r="F8" s="4"/>
      <c r="G8" s="46"/>
      <c r="H8" s="46"/>
      <c r="I8" s="46"/>
      <c r="J8" s="4"/>
    </row>
    <row r="9" spans="1:10" x14ac:dyDescent="0.25">
      <c r="A9" s="4"/>
      <c r="B9" s="4"/>
      <c r="C9" s="4"/>
      <c r="D9" s="4"/>
      <c r="E9" s="41" t="s">
        <v>16</v>
      </c>
      <c r="F9" s="41"/>
      <c r="G9" s="30"/>
      <c r="H9" s="30"/>
      <c r="I9" s="30"/>
      <c r="J9" s="4" t="s">
        <v>11</v>
      </c>
    </row>
    <row r="10" spans="1:10" x14ac:dyDescent="0.25">
      <c r="A10" s="4"/>
      <c r="B10" s="4"/>
      <c r="C10" s="4"/>
      <c r="D10" s="4"/>
      <c r="E10" s="41" t="s">
        <v>17</v>
      </c>
      <c r="F10" s="41"/>
      <c r="G10" s="30"/>
      <c r="H10" s="30"/>
      <c r="I10" s="30"/>
      <c r="J10" s="4" t="s">
        <v>11</v>
      </c>
    </row>
    <row r="11" spans="1:10" x14ac:dyDescent="0.25">
      <c r="A11" s="4"/>
      <c r="B11" s="4"/>
      <c r="C11" s="4"/>
      <c r="D11" s="4"/>
      <c r="E11" s="47"/>
      <c r="F11" s="47"/>
      <c r="G11" s="4"/>
      <c r="H11" s="4"/>
      <c r="I11" s="4"/>
      <c r="J11" s="4"/>
    </row>
    <row r="12" spans="1:10" x14ac:dyDescent="0.25">
      <c r="A12" s="4"/>
      <c r="B12" s="4"/>
      <c r="C12" s="4"/>
      <c r="D12" s="48" t="s">
        <v>18</v>
      </c>
      <c r="E12" s="48"/>
      <c r="F12" s="48"/>
      <c r="G12" s="26">
        <f>G10-G9</f>
        <v>0</v>
      </c>
      <c r="H12" s="26">
        <f>H10-H9</f>
        <v>0</v>
      </c>
      <c r="I12" s="26">
        <f>I10-I9</f>
        <v>0</v>
      </c>
      <c r="J12" s="4" t="s">
        <v>11</v>
      </c>
    </row>
    <row r="13" spans="1:10" x14ac:dyDescent="0.25">
      <c r="A13" s="4"/>
      <c r="B13" s="4"/>
      <c r="C13" s="4"/>
      <c r="D13" s="48"/>
      <c r="E13" s="48"/>
      <c r="F13" s="48"/>
      <c r="G13" s="48">
        <f>G12+H12+I12</f>
        <v>0</v>
      </c>
      <c r="H13" s="48"/>
      <c r="I13" s="48"/>
      <c r="J13" s="4" t="s">
        <v>11</v>
      </c>
    </row>
    <row r="14" spans="1:1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25">
      <c r="A16" s="49" t="s">
        <v>19</v>
      </c>
      <c r="B16" s="49"/>
      <c r="C16" s="49"/>
      <c r="D16" s="49"/>
      <c r="E16" s="49"/>
      <c r="F16" s="49"/>
      <c r="G16" s="49"/>
      <c r="H16" s="49"/>
      <c r="I16" s="49"/>
      <c r="J16" s="49"/>
    </row>
    <row r="17" spans="1:10" x14ac:dyDescent="0.25">
      <c r="A17" s="49"/>
      <c r="B17" s="49"/>
      <c r="C17" s="49"/>
      <c r="D17" s="49"/>
      <c r="E17" s="49"/>
      <c r="F17" s="49"/>
      <c r="G17" s="49"/>
      <c r="H17" s="49"/>
      <c r="I17" s="49"/>
      <c r="J17" s="49"/>
    </row>
    <row r="18" spans="1:10" x14ac:dyDescent="0.25">
      <c r="A18" s="45" t="s">
        <v>20</v>
      </c>
      <c r="B18" s="45"/>
      <c r="C18" s="45"/>
      <c r="D18" s="4"/>
      <c r="E18" s="4"/>
      <c r="F18" s="4"/>
      <c r="G18" s="4"/>
      <c r="H18" s="4"/>
      <c r="I18" s="4"/>
      <c r="J18" s="4"/>
    </row>
    <row r="19" spans="1:10" x14ac:dyDescent="0.25">
      <c r="A19" s="4"/>
      <c r="B19" s="4"/>
      <c r="C19" s="4"/>
      <c r="D19" s="4"/>
      <c r="E19" s="4"/>
      <c r="F19" s="46" t="s">
        <v>21</v>
      </c>
      <c r="G19" s="46" t="s">
        <v>22</v>
      </c>
      <c r="H19" s="46" t="s">
        <v>23</v>
      </c>
      <c r="I19" s="4"/>
      <c r="J19" s="4"/>
    </row>
    <row r="20" spans="1:10" x14ac:dyDescent="0.25">
      <c r="A20" s="4"/>
      <c r="B20" s="4"/>
      <c r="C20" s="4"/>
      <c r="D20" s="4"/>
      <c r="E20" s="4"/>
      <c r="F20" s="46"/>
      <c r="G20" s="46"/>
      <c r="H20" s="46"/>
      <c r="I20" s="4"/>
      <c r="J20" s="4"/>
    </row>
    <row r="21" spans="1:10" x14ac:dyDescent="0.25">
      <c r="A21" s="41" t="s">
        <v>24</v>
      </c>
      <c r="B21" s="41"/>
      <c r="C21" s="41"/>
      <c r="D21" s="41"/>
      <c r="E21" s="41"/>
      <c r="F21" s="28" t="e">
        <f>VLOOKUP(D4,Suporte,2,0)*D5</f>
        <v>#N/A</v>
      </c>
      <c r="G21" s="28" t="e">
        <f>VLOOKUP(D4,Suporte,3,0)*D5</f>
        <v>#N/A</v>
      </c>
      <c r="H21" s="28" t="e">
        <f>VLOOKUP(D4,Suporte,4,0)*D5</f>
        <v>#N/A</v>
      </c>
      <c r="I21" s="4"/>
      <c r="J21" s="4"/>
    </row>
    <row r="22" spans="1:10" x14ac:dyDescent="0.25">
      <c r="A22" s="41" t="s">
        <v>25</v>
      </c>
      <c r="B22" s="41"/>
      <c r="C22" s="41"/>
      <c r="D22" s="41"/>
      <c r="E22" s="41"/>
      <c r="F22" s="28" t="e">
        <f>(G12+H12+I12)*VLOOKUP(Tarifas!D4,Suporte,5,0)</f>
        <v>#N/A</v>
      </c>
      <c r="G22" s="28" t="e">
        <f>((G12+H12)*VLOOKUP(D4,Suporte,6,0))+(I12*VLOOKUP(D4,Suporte,7,0))</f>
        <v>#N/A</v>
      </c>
      <c r="H22" s="28" t="e">
        <f>(G12*VLOOKUP(D4,Suporte,8,0))+(H12*VLOOKUP(D4,Suporte,9,0))+(I12*VLOOKUP(D4,Suporte,10,0))</f>
        <v>#N/A</v>
      </c>
      <c r="I22" s="4"/>
      <c r="J22" s="4"/>
    </row>
    <row r="23" spans="1:10" ht="15.75" x14ac:dyDescent="0.25">
      <c r="A23" s="42" t="s">
        <v>26</v>
      </c>
      <c r="B23" s="42"/>
      <c r="C23" s="42"/>
      <c r="D23" s="42"/>
      <c r="E23" s="42"/>
      <c r="F23" s="29" t="e">
        <f>SUM(F21:F22)</f>
        <v>#N/A</v>
      </c>
      <c r="G23" s="29" t="e">
        <f t="shared" ref="G23:H23" si="0">SUM(G21:G22)</f>
        <v>#N/A</v>
      </c>
      <c r="H23" s="29" t="e">
        <f t="shared" si="0"/>
        <v>#N/A</v>
      </c>
      <c r="I23" s="4"/>
      <c r="J23" s="4"/>
    </row>
    <row r="24" spans="1:10" x14ac:dyDescent="0.25">
      <c r="A24" s="4"/>
      <c r="B24" s="4"/>
      <c r="C24" s="4"/>
      <c r="D24" s="4"/>
      <c r="E24" s="4"/>
      <c r="F24" s="28"/>
      <c r="G24" s="28"/>
      <c r="H24" s="28"/>
      <c r="I24" s="4"/>
      <c r="J24" s="4"/>
    </row>
    <row r="25" spans="1:10" x14ac:dyDescent="0.25">
      <c r="A25" s="44" t="s">
        <v>27</v>
      </c>
      <c r="B25" s="44"/>
      <c r="C25" s="44"/>
      <c r="D25" s="4"/>
      <c r="E25" s="4"/>
      <c r="F25" s="28"/>
      <c r="G25" s="28"/>
      <c r="H25" s="28"/>
      <c r="I25" s="4"/>
      <c r="J25" s="4"/>
    </row>
    <row r="26" spans="1:10" x14ac:dyDescent="0.25">
      <c r="A26" s="41" t="s">
        <v>28</v>
      </c>
      <c r="B26" s="41"/>
      <c r="C26" s="41"/>
      <c r="D26" s="41"/>
      <c r="E26" s="41"/>
      <c r="F26" s="28">
        <v>7.0000000000000007E-2</v>
      </c>
      <c r="G26" s="28">
        <v>7.0000000000000007E-2</v>
      </c>
      <c r="H26" s="28">
        <v>7.0000000000000007E-2</v>
      </c>
      <c r="I26" s="27"/>
      <c r="J26" s="4"/>
    </row>
    <row r="27" spans="1:10" x14ac:dyDescent="0.25">
      <c r="A27" s="41" t="s">
        <v>30</v>
      </c>
      <c r="B27" s="41"/>
      <c r="C27" s="41"/>
      <c r="D27" s="41"/>
      <c r="E27" s="41"/>
      <c r="F27" s="28">
        <f>$G$13*0.001</f>
        <v>0</v>
      </c>
      <c r="G27" s="28">
        <f t="shared" ref="G27:H27" si="1">$G$13*0.001</f>
        <v>0</v>
      </c>
      <c r="H27" s="28">
        <f t="shared" si="1"/>
        <v>0</v>
      </c>
      <c r="I27" s="27"/>
      <c r="J27" s="4"/>
    </row>
    <row r="28" spans="1:10" x14ac:dyDescent="0.25">
      <c r="A28" s="41" t="s">
        <v>33</v>
      </c>
      <c r="B28" s="41"/>
      <c r="C28" s="41"/>
      <c r="D28" s="41"/>
      <c r="E28" s="41"/>
      <c r="F28" s="28" t="e">
        <f>(F$23+F$26+F$27)*23%</f>
        <v>#N/A</v>
      </c>
      <c r="G28" s="28" t="e">
        <f t="shared" ref="G28:H28" si="2">(G$23+G$26+G$27)*23%</f>
        <v>#N/A</v>
      </c>
      <c r="H28" s="28" t="e">
        <f t="shared" si="2"/>
        <v>#N/A</v>
      </c>
      <c r="I28" s="27"/>
      <c r="J28" s="4"/>
    </row>
    <row r="29" spans="1:10" x14ac:dyDescent="0.25">
      <c r="A29" s="41" t="s">
        <v>29</v>
      </c>
      <c r="B29" s="41"/>
      <c r="C29" s="41"/>
      <c r="D29" s="41"/>
      <c r="E29" s="41"/>
      <c r="F29" s="28">
        <f>2.85+(2.85*6%)</f>
        <v>3.0209999999999999</v>
      </c>
      <c r="G29" s="28">
        <f>2.85+(2.85*6%)</f>
        <v>3.0209999999999999</v>
      </c>
      <c r="H29" s="28">
        <f t="shared" ref="H29" si="3">2.85+(2.85*6%)</f>
        <v>3.0209999999999999</v>
      </c>
      <c r="I29" s="27"/>
      <c r="J29" s="4"/>
    </row>
    <row r="30" spans="1:10" ht="15.75" x14ac:dyDescent="0.25">
      <c r="A30" s="42" t="s">
        <v>26</v>
      </c>
      <c r="B30" s="42"/>
      <c r="C30" s="42"/>
      <c r="D30" s="42"/>
      <c r="E30" s="42"/>
      <c r="F30" s="29" t="e">
        <f>SUM(F26:F29)</f>
        <v>#N/A</v>
      </c>
      <c r="G30" s="29" t="e">
        <f t="shared" ref="G30:H30" si="4">SUM(G26:G29)</f>
        <v>#N/A</v>
      </c>
      <c r="H30" s="29" t="e">
        <f t="shared" si="4"/>
        <v>#N/A</v>
      </c>
      <c r="I30" s="27"/>
      <c r="J30" s="4"/>
    </row>
    <row r="31" spans="1:10" x14ac:dyDescent="0.25">
      <c r="A31" s="4"/>
      <c r="B31" s="4"/>
      <c r="C31" s="4"/>
      <c r="D31" s="4"/>
      <c r="E31" s="4"/>
      <c r="F31" s="28"/>
      <c r="G31" s="28"/>
      <c r="H31" s="28"/>
      <c r="I31" s="27"/>
      <c r="J31" s="4"/>
    </row>
    <row r="32" spans="1:10" x14ac:dyDescent="0.25">
      <c r="A32" s="39" t="s">
        <v>31</v>
      </c>
      <c r="B32" s="39"/>
      <c r="C32" s="39"/>
      <c r="D32" s="39"/>
      <c r="E32" s="39"/>
      <c r="F32" s="29" t="e">
        <f>SUM(F21:F22,F26:F28)</f>
        <v>#N/A</v>
      </c>
      <c r="G32" s="29" t="e">
        <f>SUM(G21:G22,G26:G28)</f>
        <v>#N/A</v>
      </c>
      <c r="H32" s="29" t="e">
        <f>SUM(H21:H22,H26:H28)</f>
        <v>#N/A</v>
      </c>
      <c r="I32" s="27"/>
      <c r="J32" s="4"/>
    </row>
    <row r="33" spans="1:10" x14ac:dyDescent="0.25">
      <c r="A33" s="4"/>
      <c r="B33" s="4"/>
      <c r="C33" s="4"/>
      <c r="D33" s="4"/>
      <c r="E33" s="4"/>
      <c r="F33" s="27"/>
      <c r="G33" s="27"/>
      <c r="H33" s="27"/>
      <c r="I33" s="27"/>
      <c r="J33" s="4"/>
    </row>
    <row r="34" spans="1:10" ht="15.75" x14ac:dyDescent="0.25">
      <c r="A34" s="39" t="s">
        <v>34</v>
      </c>
      <c r="B34" s="39"/>
      <c r="C34" s="39"/>
      <c r="D34" s="39"/>
      <c r="E34" s="39"/>
      <c r="F34" s="43" t="e">
        <f>IF(AND(F32&lt;=G32,F32&lt;=H32),F19,IF(G32&lt;=H32,G19,H19))</f>
        <v>#N/A</v>
      </c>
      <c r="G34" s="43"/>
      <c r="H34" s="43"/>
      <c r="I34" s="27"/>
      <c r="J34" s="4"/>
    </row>
    <row r="35" spans="1:10" x14ac:dyDescent="0.25">
      <c r="A35" s="4"/>
      <c r="B35" s="4"/>
      <c r="C35" s="4"/>
      <c r="D35" s="4"/>
      <c r="E35" s="4"/>
      <c r="F35" s="27"/>
      <c r="G35" s="27"/>
      <c r="H35" s="27"/>
      <c r="I35" s="27"/>
      <c r="J35" s="4"/>
    </row>
    <row r="36" spans="1:10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</row>
  </sheetData>
  <sheetProtection password="B9E7" sheet="1" objects="1" scenarios="1"/>
  <mergeCells count="28">
    <mergeCell ref="G13:I13"/>
    <mergeCell ref="A16:J17"/>
    <mergeCell ref="A4:C4"/>
    <mergeCell ref="A5:C5"/>
    <mergeCell ref="G7:G8"/>
    <mergeCell ref="H7:H8"/>
    <mergeCell ref="I7:I8"/>
    <mergeCell ref="A22:E22"/>
    <mergeCell ref="E9:F9"/>
    <mergeCell ref="E10:F10"/>
    <mergeCell ref="E11:F11"/>
    <mergeCell ref="D12:F13"/>
    <mergeCell ref="A32:E32"/>
    <mergeCell ref="A1:J2"/>
    <mergeCell ref="A27:E27"/>
    <mergeCell ref="A30:E30"/>
    <mergeCell ref="A34:E34"/>
    <mergeCell ref="F34:H34"/>
    <mergeCell ref="A23:E23"/>
    <mergeCell ref="A25:C25"/>
    <mergeCell ref="A26:E26"/>
    <mergeCell ref="A29:E29"/>
    <mergeCell ref="A28:E28"/>
    <mergeCell ref="A18:C18"/>
    <mergeCell ref="F19:F20"/>
    <mergeCell ref="G19:G20"/>
    <mergeCell ref="H19:H20"/>
    <mergeCell ref="A21:E21"/>
  </mergeCells>
  <dataValidations count="1">
    <dataValidation type="list" allowBlank="1" showInputMessage="1" showErrorMessage="1" sqref="D4">
      <formula1>potencia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Suporte</vt:lpstr>
      <vt:lpstr>Tarifas</vt:lpstr>
      <vt:lpstr>potencia</vt:lpstr>
      <vt:lpstr>Suporte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Nuno Cruz</dc:creator>
  <cp:lastModifiedBy>Nuno Cruz</cp:lastModifiedBy>
  <dcterms:created xsi:type="dcterms:W3CDTF">2019-01-05T19:27:09Z</dcterms:created>
  <dcterms:modified xsi:type="dcterms:W3CDTF">2019-01-05T20:20:13Z</dcterms:modified>
</cp:coreProperties>
</file>