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209"/>
  <workbookPr codeName="ThisWorkbook"/>
  <mc:AlternateContent xmlns:mc="http://schemas.openxmlformats.org/markup-compatibility/2006">
    <mc:Choice Requires="x15">
      <x15ac:absPath xmlns:x15ac="http://schemas.microsoft.com/office/spreadsheetml/2010/11/ac" url="/Users/nurodrigues/Google Drive/CASA/Gestão/"/>
    </mc:Choice>
  </mc:AlternateContent>
  <xr:revisionPtr revIDLastSave="0" documentId="13_ncr:1_{8ECA1910-DE7A-FC43-9B50-516C22246ED6}" xr6:coauthVersionLast="36" xr6:coauthVersionMax="45" xr10:uidLastSave="{00000000-0000-0000-0000-000000000000}"/>
  <bookViews>
    <workbookView xWindow="0" yWindow="0" windowWidth="28800" windowHeight="18000" xr2:uid="{00000000-000D-0000-FFFF-FFFF00000000}"/>
  </bookViews>
  <sheets>
    <sheet name="Gant" sheetId="9" r:id="rId1"/>
  </sheets>
  <definedNames>
    <definedName name="prevWBS" localSheetId="0">Gant!$A1048576</definedName>
    <definedName name="_xlnm.Print_Area" localSheetId="0">Gant!$A$1:$BM$151</definedName>
    <definedName name="_xlnm.Print_Titles" localSheetId="0">Gant!$3:$6</definedName>
    <definedName name="valuevx">42.314159</definedName>
    <definedName name="vertex42_copyright" hidden="1">"© 2006-2018 Vertex42 LLC"</definedName>
    <definedName name="vertex42_id" hidden="1">"gantt-chart_L.xlsx"</definedName>
    <definedName name="vertex42_title" hidden="1">"Gantt Chart Template"</definedName>
  </definedNames>
  <calcPr calcId="191029"/>
</workbook>
</file>

<file path=xl/calcChain.xml><?xml version="1.0" encoding="utf-8"?>
<calcChain xmlns="http://schemas.openxmlformats.org/spreadsheetml/2006/main">
  <c r="F43" i="9" l="1"/>
  <c r="F36" i="9"/>
  <c r="F76" i="9"/>
  <c r="F42" i="9"/>
  <c r="F41" i="9"/>
  <c r="F37" i="9"/>
  <c r="F33" i="9" l="1"/>
  <c r="F136" i="9" l="1"/>
  <c r="F142" i="9"/>
  <c r="F134" i="9"/>
  <c r="F151" i="9"/>
  <c r="F150" i="9"/>
  <c r="F149" i="9"/>
  <c r="F148" i="9"/>
  <c r="F147" i="9"/>
  <c r="F146" i="9"/>
  <c r="F145" i="9"/>
  <c r="F144" i="9"/>
  <c r="F143" i="9"/>
  <c r="F141" i="9"/>
  <c r="F140" i="9"/>
  <c r="F139" i="9"/>
  <c r="F138" i="9"/>
  <c r="F137" i="9"/>
  <c r="F135" i="9"/>
  <c r="F133" i="9"/>
  <c r="A133" i="9"/>
  <c r="A139" i="9" s="1"/>
  <c r="A144" i="9" s="1"/>
  <c r="A148" i="9" s="1"/>
  <c r="A151" i="9" s="1"/>
  <c r="F129" i="9"/>
  <c r="F128" i="9"/>
  <c r="F130" i="9"/>
  <c r="F131" i="9"/>
  <c r="F127" i="9"/>
  <c r="A127" i="9"/>
  <c r="F125" i="9"/>
  <c r="F109" i="9"/>
  <c r="F110" i="9"/>
  <c r="F111" i="9"/>
  <c r="F112" i="9"/>
  <c r="F113" i="9"/>
  <c r="F114" i="9"/>
  <c r="F115" i="9"/>
  <c r="F116" i="9"/>
  <c r="F117" i="9"/>
  <c r="F118" i="9"/>
  <c r="F119" i="9"/>
  <c r="F120" i="9"/>
  <c r="F121" i="9"/>
  <c r="F122" i="9"/>
  <c r="F123" i="9"/>
  <c r="F124" i="9"/>
  <c r="F126" i="9"/>
  <c r="F106" i="9"/>
  <c r="F103" i="9"/>
  <c r="F102" i="9"/>
  <c r="F101" i="9"/>
  <c r="F105" i="9"/>
  <c r="F104" i="9"/>
  <c r="F107" i="9"/>
  <c r="F100" i="9"/>
  <c r="F29" i="9"/>
  <c r="F99" i="9"/>
  <c r="F98" i="9"/>
  <c r="A98" i="9"/>
  <c r="F82" i="9"/>
  <c r="F81" i="9"/>
  <c r="A81" i="9"/>
  <c r="A83" i="9" s="1"/>
  <c r="A87" i="9" s="1"/>
  <c r="A90" i="9" s="1"/>
  <c r="A92" i="9" s="1"/>
  <c r="F66" i="9"/>
  <c r="F90" i="9"/>
  <c r="F89" i="9"/>
  <c r="F88" i="9"/>
  <c r="F87" i="9"/>
  <c r="F86" i="9"/>
  <c r="F85" i="9"/>
  <c r="F84" i="9"/>
  <c r="F83" i="9"/>
  <c r="F94" i="9"/>
  <c r="F93" i="9"/>
  <c r="F92" i="9"/>
  <c r="F91" i="9"/>
  <c r="F96" i="9"/>
  <c r="F95" i="9"/>
  <c r="F78" i="9"/>
  <c r="F75" i="9"/>
  <c r="F69" i="9" l="1"/>
  <c r="F73" i="9"/>
  <c r="F72" i="9"/>
  <c r="F71" i="9"/>
  <c r="F64" i="9" l="1"/>
  <c r="F63" i="9"/>
  <c r="F62" i="9"/>
  <c r="F61" i="9"/>
  <c r="F60" i="9"/>
  <c r="F59" i="9"/>
  <c r="F68" i="9"/>
  <c r="F67" i="9"/>
  <c r="F65" i="9"/>
  <c r="F58" i="9"/>
  <c r="A58" i="9"/>
  <c r="F74" i="9"/>
  <c r="F70" i="9"/>
  <c r="F27" i="9"/>
  <c r="F26" i="9"/>
  <c r="F55" i="9"/>
  <c r="F50" i="9"/>
  <c r="F49" i="9"/>
  <c r="F46" i="9"/>
  <c r="F45" i="9"/>
  <c r="F47" i="9"/>
  <c r="A68" i="9" l="1"/>
  <c r="F30" i="9"/>
  <c r="F28" i="9"/>
  <c r="F38" i="9"/>
  <c r="F35" i="9"/>
  <c r="F34" i="9"/>
  <c r="F32" i="9"/>
  <c r="A32" i="9"/>
  <c r="A39" i="9" s="1"/>
  <c r="F40" i="9"/>
  <c r="F39" i="9"/>
  <c r="F17" i="9"/>
  <c r="A109" i="9"/>
  <c r="A117" i="9" s="1"/>
  <c r="F108" i="9"/>
  <c r="A120" i="9" l="1"/>
  <c r="F54" i="9"/>
  <c r="F56" i="9"/>
  <c r="F22" i="9"/>
  <c r="F25" i="9"/>
  <c r="F24" i="9"/>
  <c r="F52" i="9"/>
  <c r="F51" i="9"/>
  <c r="F20" i="9"/>
  <c r="F19" i="9"/>
  <c r="F7" i="9" l="1"/>
  <c r="F9" i="9"/>
  <c r="F10" i="9"/>
  <c r="F11" i="9"/>
  <c r="F16" i="9"/>
  <c r="F15" i="9"/>
  <c r="F14" i="9"/>
  <c r="F13" i="9"/>
  <c r="F18" i="9"/>
  <c r="F132" i="9"/>
  <c r="F97" i="9"/>
  <c r="F80" i="9"/>
  <c r="F79" i="9"/>
  <c r="F77" i="9"/>
  <c r="F57" i="9"/>
  <c r="F48" i="9"/>
  <c r="F44" i="9"/>
  <c r="F31" i="9"/>
  <c r="F23" i="9" l="1"/>
  <c r="F12" i="9"/>
  <c r="F8" i="9" l="1"/>
  <c r="J5" i="9"/>
  <c r="J6" i="9" l="1"/>
  <c r="J3" i="9"/>
  <c r="A7" i="9"/>
  <c r="K5" i="9" l="1"/>
  <c r="F21" i="9" l="1"/>
  <c r="F53" i="9"/>
  <c r="L5" i="9"/>
  <c r="M5" i="9" l="1"/>
  <c r="N5" i="9" l="1"/>
  <c r="J4" i="9"/>
  <c r="O5" i="9" l="1"/>
  <c r="K6" i="9"/>
  <c r="P5" i="9" l="1"/>
  <c r="L6" i="9"/>
  <c r="Q5" i="9" l="1"/>
  <c r="M6" i="9"/>
  <c r="R5" i="9" l="1"/>
  <c r="N6" i="9"/>
  <c r="S5" i="9" l="1"/>
  <c r="O6" i="9"/>
  <c r="T5" i="9" l="1"/>
  <c r="P6" i="9"/>
  <c r="U5" i="9" l="1"/>
  <c r="Q6" i="9"/>
  <c r="Q4" i="9"/>
  <c r="Q3" i="9"/>
  <c r="V5" i="9" l="1"/>
  <c r="R6" i="9"/>
  <c r="W5" i="9" l="1"/>
  <c r="S6" i="9"/>
  <c r="X5" i="9" l="1"/>
  <c r="T6" i="9"/>
  <c r="Y5" i="9" l="1"/>
  <c r="U6" i="9"/>
  <c r="Z5" i="9" l="1"/>
  <c r="W6" i="9"/>
  <c r="V6" i="9"/>
  <c r="AA5" i="9" l="1"/>
  <c r="X4" i="9"/>
  <c r="X3" i="9"/>
  <c r="X6" i="9"/>
  <c r="AB5" i="9" l="1"/>
  <c r="Y6" i="9"/>
  <c r="AC5" i="9" l="1"/>
  <c r="Z6" i="9"/>
  <c r="AD5" i="9" l="1"/>
  <c r="AA6" i="9"/>
  <c r="AE5" i="9" l="1"/>
  <c r="AB6" i="9"/>
  <c r="AF5" i="9" l="1"/>
  <c r="AC6" i="9"/>
  <c r="AG5" i="9" l="1"/>
  <c r="AD6" i="9"/>
  <c r="AH5" i="9" l="1"/>
  <c r="AE3" i="9"/>
  <c r="AE6" i="9"/>
  <c r="AE4" i="9"/>
  <c r="AI5" i="9" l="1"/>
  <c r="AF6" i="9"/>
  <c r="AJ5" i="9" l="1"/>
  <c r="AG6" i="9"/>
  <c r="AK5" i="9" l="1"/>
  <c r="AH6" i="9"/>
  <c r="AL5" i="9" l="1"/>
  <c r="AI6" i="9"/>
  <c r="AM5" i="9" l="1"/>
  <c r="AJ6" i="9"/>
  <c r="AN5" i="9" l="1"/>
  <c r="AK6" i="9"/>
  <c r="AO5" i="9" l="1"/>
  <c r="AL6" i="9"/>
  <c r="AL4" i="9"/>
  <c r="AL3" i="9"/>
  <c r="AP5" i="9" l="1"/>
  <c r="AM6" i="9"/>
  <c r="AQ5" i="9" l="1"/>
  <c r="AN6" i="9"/>
  <c r="AR5" i="9" l="1"/>
  <c r="AO6" i="9"/>
  <c r="AS5" i="9" l="1"/>
  <c r="AP6" i="9"/>
  <c r="AT5" i="9" l="1"/>
  <c r="AQ6" i="9"/>
  <c r="AU5" i="9" l="1"/>
  <c r="AR6" i="9"/>
  <c r="AV5" i="9" l="1"/>
  <c r="AS6" i="9"/>
  <c r="AS4" i="9"/>
  <c r="AS3" i="9"/>
  <c r="AW5" i="9" l="1"/>
  <c r="AT6" i="9"/>
  <c r="AX5" i="9" l="1"/>
  <c r="AU6" i="9"/>
  <c r="AY5" i="9" l="1"/>
  <c r="AV6" i="9"/>
  <c r="AZ5" i="9" l="1"/>
  <c r="AW6" i="9"/>
  <c r="BA5" i="9" l="1"/>
  <c r="AX6" i="9"/>
  <c r="BB5" i="9" l="1"/>
  <c r="AY6" i="9"/>
  <c r="BC5" i="9" l="1"/>
  <c r="AZ4" i="9"/>
  <c r="AZ3" i="9"/>
  <c r="AZ6" i="9"/>
  <c r="BD5" i="9" l="1"/>
  <c r="BA6" i="9"/>
  <c r="BE5" i="9" l="1"/>
  <c r="BB6" i="9"/>
  <c r="BF5" i="9" l="1"/>
  <c r="BC6" i="9"/>
  <c r="BG5" i="9" l="1"/>
  <c r="BD6" i="9"/>
  <c r="BH5" i="9" l="1"/>
  <c r="BE6" i="9"/>
  <c r="BI5" i="9" l="1"/>
  <c r="BF6" i="9"/>
  <c r="BJ5" i="9" l="1"/>
  <c r="BG3" i="9"/>
  <c r="BG6" i="9"/>
  <c r="BG4" i="9"/>
  <c r="BK5" i="9" l="1"/>
  <c r="BH6" i="9"/>
  <c r="BL5" i="9" l="1"/>
  <c r="BI6" i="9"/>
  <c r="BM5" i="9" l="1"/>
  <c r="BJ6" i="9"/>
  <c r="BK6" i="9" l="1"/>
  <c r="BL6" i="9" l="1"/>
  <c r="BM6" i="9" l="1"/>
  <c r="A8" i="9" l="1"/>
  <c r="A11" i="9" l="1"/>
  <c r="A12" i="9" l="1"/>
  <c r="A13" i="9" s="1"/>
  <c r="A16" i="9" s="1"/>
  <c r="A17" i="9" s="1"/>
  <c r="A18" i="9" s="1"/>
  <c r="A19" i="9" s="1"/>
  <c r="A20" i="9" s="1"/>
  <c r="A21" i="9" s="1"/>
  <c r="A22" i="9" s="1"/>
  <c r="A23" i="9" l="1"/>
  <c r="A24" i="9" s="1"/>
  <c r="A46" i="9" l="1"/>
  <c r="A47" i="9" l="1"/>
  <c r="A48" i="9" s="1"/>
  <c r="A50" i="9" l="1"/>
</calcChain>
</file>

<file path=xl/sharedStrings.xml><?xml version="1.0" encoding="utf-8"?>
<sst xmlns="http://schemas.openxmlformats.org/spreadsheetml/2006/main" count="254" uniqueCount="230">
  <si>
    <t>Moradia Ferreiros</t>
  </si>
  <si>
    <t>Estaleiro</t>
  </si>
  <si>
    <t>Movimentação de terras</t>
  </si>
  <si>
    <t>Estrutura</t>
  </si>
  <si>
    <t>Revestimentos</t>
  </si>
  <si>
    <t>Acabamentos</t>
  </si>
  <si>
    <t>Equipamentos</t>
  </si>
  <si>
    <t>Arranjos exteriores</t>
  </si>
  <si>
    <t>Montagem</t>
  </si>
  <si>
    <t>Manutenção</t>
  </si>
  <si>
    <t>Demontagem</t>
  </si>
  <si>
    <t>1.1.1</t>
  </si>
  <si>
    <t>1.1.2</t>
  </si>
  <si>
    <t>Escavações</t>
  </si>
  <si>
    <t>Aterro</t>
  </si>
  <si>
    <t>2.1.1</t>
  </si>
  <si>
    <t>2.1.2</t>
  </si>
  <si>
    <t xml:space="preserve">Semana </t>
  </si>
  <si>
    <t>Data de inico</t>
  </si>
  <si>
    <t>Dias</t>
  </si>
  <si>
    <t>Fim</t>
  </si>
  <si>
    <t>Ínicio</t>
  </si>
  <si>
    <t>Tarefa</t>
  </si>
  <si>
    <t>Nº</t>
  </si>
  <si>
    <t>Betão de limpeza</t>
  </si>
  <si>
    <t>Sapatas e Vigas de Fundação</t>
  </si>
  <si>
    <t>Laje Sanitária</t>
  </si>
  <si>
    <t>Laje Piso 1</t>
  </si>
  <si>
    <t>Laje Cobertura</t>
  </si>
  <si>
    <t>Valor</t>
  </si>
  <si>
    <t>Empreiteiro</t>
  </si>
  <si>
    <t>Escadas</t>
  </si>
  <si>
    <t>% Done</t>
  </si>
  <si>
    <t>Alvenarias</t>
  </si>
  <si>
    <t>3.1.1</t>
  </si>
  <si>
    <t>3.2.1</t>
  </si>
  <si>
    <t>Tubagem rede de gás</t>
  </si>
  <si>
    <t>Cobertura</t>
  </si>
  <si>
    <t>Tetos</t>
  </si>
  <si>
    <t>Serralharia</t>
  </si>
  <si>
    <t>Carpintaria</t>
  </si>
  <si>
    <t>Lajetas térmicas</t>
  </si>
  <si>
    <t>Rufos</t>
  </si>
  <si>
    <t>Cantarias</t>
  </si>
  <si>
    <t>Betonilha de regularização 4cm</t>
  </si>
  <si>
    <t>Sancas</t>
  </si>
  <si>
    <t>Vãos envidraçados</t>
  </si>
  <si>
    <t>Portinholas</t>
  </si>
  <si>
    <t>Estores</t>
  </si>
  <si>
    <t>Claraboias</t>
  </si>
  <si>
    <t>Porta de entrada</t>
  </si>
  <si>
    <t>Rodapés</t>
  </si>
  <si>
    <t>Base de banheira</t>
  </si>
  <si>
    <t>Base de chuveiro</t>
  </si>
  <si>
    <t>Bidé</t>
  </si>
  <si>
    <t>Bomba de calor</t>
  </si>
  <si>
    <t>Paineis fotovoltaicos</t>
  </si>
  <si>
    <t>Guias de granito</t>
  </si>
  <si>
    <t>Relva</t>
  </si>
  <si>
    <t>Churrasqueira</t>
  </si>
  <si>
    <t>Lajetas de pavimento</t>
  </si>
  <si>
    <t>Geodreno</t>
  </si>
  <si>
    <t>Betonilha de regularização</t>
  </si>
  <si>
    <t>Isolamento XPS 10cm</t>
  </si>
  <si>
    <t>Godo</t>
  </si>
  <si>
    <t>Chaminé</t>
  </si>
  <si>
    <t>Respaldos</t>
  </si>
  <si>
    <t>4.1.1</t>
  </si>
  <si>
    <t>4.1.2</t>
  </si>
  <si>
    <t>4.1.3</t>
  </si>
  <si>
    <t>4.2.1</t>
  </si>
  <si>
    <t>4.2.2</t>
  </si>
  <si>
    <t>4.2.3</t>
  </si>
  <si>
    <t>Cobertura inclinada (74m2)</t>
  </si>
  <si>
    <t>Cobertura plana (131.7m2)</t>
  </si>
  <si>
    <t>Tubagens</t>
  </si>
  <si>
    <t>Roços para tubagens</t>
  </si>
  <si>
    <t>5.1.1</t>
  </si>
  <si>
    <t>5.1.2</t>
  </si>
  <si>
    <t>5.1.3</t>
  </si>
  <si>
    <t>5.1.4</t>
  </si>
  <si>
    <t>5.1.5</t>
  </si>
  <si>
    <t>Bloco Térmico (281.5m2)</t>
  </si>
  <si>
    <t>Tubagem águas residuais</t>
  </si>
  <si>
    <t>Tubagem abastecimento de àguas</t>
  </si>
  <si>
    <t>Tubagem pluviais</t>
  </si>
  <si>
    <t>Tubagem elétrico</t>
  </si>
  <si>
    <t xml:space="preserve">Tubagem ventilação </t>
  </si>
  <si>
    <t>Paredes exteriores</t>
  </si>
  <si>
    <t>Paredes interiores</t>
  </si>
  <si>
    <t>3.3.2</t>
  </si>
  <si>
    <t>3.3.1</t>
  </si>
  <si>
    <t>Parede lavandaria</t>
  </si>
  <si>
    <t>Parede garagem</t>
  </si>
  <si>
    <t>Exteriores</t>
  </si>
  <si>
    <t>Portão de garagem</t>
  </si>
  <si>
    <t>5.1.6</t>
  </si>
  <si>
    <t>5.1.7</t>
  </si>
  <si>
    <t>5.1.8</t>
  </si>
  <si>
    <t>Interiores</t>
  </si>
  <si>
    <t>5.2.1</t>
  </si>
  <si>
    <t>5.2.2</t>
  </si>
  <si>
    <t>5.2.3</t>
  </si>
  <si>
    <t>Paredes</t>
  </si>
  <si>
    <t>Pavimento</t>
  </si>
  <si>
    <t>5.2.1.1</t>
  </si>
  <si>
    <t>5.2.1.2</t>
  </si>
  <si>
    <t>5.2.1.3</t>
  </si>
  <si>
    <t>5.2.2.1</t>
  </si>
  <si>
    <t>5.2.3.2</t>
  </si>
  <si>
    <t>5.2.3.3</t>
  </si>
  <si>
    <t>5.2.3.4</t>
  </si>
  <si>
    <t>Gesso Cartonado</t>
  </si>
  <si>
    <t>Cerâmicos</t>
  </si>
  <si>
    <t>ETICS Viero 6cm ou 8cm com acabemento à cor branca (281.5 m2)</t>
  </si>
  <si>
    <t>Plaquetas cerâmicas (79.7 m2)</t>
  </si>
  <si>
    <t>Argamassa de cimento 1:3 8cm</t>
  </si>
  <si>
    <t>Paredes interiores (119.58 m2)</t>
  </si>
  <si>
    <t>Exterior</t>
  </si>
  <si>
    <t>Deck (77.23 m2)</t>
  </si>
  <si>
    <t>Ripado de madeira ou alúminio</t>
  </si>
  <si>
    <t>5.1.9</t>
  </si>
  <si>
    <t>Pavimento flutuante (132.54 m2)</t>
  </si>
  <si>
    <t>Roupeiros</t>
  </si>
  <si>
    <t>Portas interiores</t>
  </si>
  <si>
    <t>Escada de madeira</t>
  </si>
  <si>
    <t>Ripados de madeira</t>
  </si>
  <si>
    <t>6.1.1</t>
  </si>
  <si>
    <t>6.2.1</t>
  </si>
  <si>
    <t>6.2.2</t>
  </si>
  <si>
    <t>6.2.3</t>
  </si>
  <si>
    <t>6.3.1</t>
  </si>
  <si>
    <t>6.3.2</t>
  </si>
  <si>
    <t>6.4.1</t>
  </si>
  <si>
    <t>6.5.1</t>
  </si>
  <si>
    <t>6.5.2</t>
  </si>
  <si>
    <t>6.5.3</t>
  </si>
  <si>
    <t>6.5.4</t>
  </si>
  <si>
    <t>6.5.5</t>
  </si>
  <si>
    <t>Guardas exteriores em vidro</t>
  </si>
  <si>
    <t>Sanitários</t>
  </si>
  <si>
    <t>Pinturas</t>
  </si>
  <si>
    <t>6.7.1</t>
  </si>
  <si>
    <t>6.7.2</t>
  </si>
  <si>
    <t>Areada - garagem (51.33m2)</t>
  </si>
  <si>
    <t>Garagem (30.65m2)</t>
  </si>
  <si>
    <t>Restante habitação (132.58m2)</t>
  </si>
  <si>
    <t>Instalações sanitárias (40.74m2)</t>
  </si>
  <si>
    <t>Estanhada - restante habitação (281.37m2)</t>
  </si>
  <si>
    <t>Teto falso interior (132.58m2)</t>
  </si>
  <si>
    <t>Teto falso zonas húmidas (40.74m2)</t>
  </si>
  <si>
    <t>Argamassa hidrofuga (43.1m2)</t>
  </si>
  <si>
    <t>Garagem - reboco areado 2cm (30.65m2)</t>
  </si>
  <si>
    <t>Argamassa hidrofuga (32.04m2)</t>
  </si>
  <si>
    <t>Garagem - reboco areado 2cm (51.33m2)</t>
  </si>
  <si>
    <t>Estuque projetado 2cm (281.4m2)</t>
  </si>
  <si>
    <t>Tijolo Cerámico 11cm (116.25m2)</t>
  </si>
  <si>
    <t>Bloco Térmico 20cm (38.7m2)</t>
  </si>
  <si>
    <t>Pavimentos (71.39m2)</t>
  </si>
  <si>
    <t>6.6.1</t>
  </si>
  <si>
    <t>6.7.1.1</t>
  </si>
  <si>
    <t>6.7.1.2</t>
  </si>
  <si>
    <t>6.7.2.1</t>
  </si>
  <si>
    <t>6.7.2.2</t>
  </si>
  <si>
    <t>6.7.2.3</t>
  </si>
  <si>
    <t>7.1.1</t>
  </si>
  <si>
    <t>Sanitas suspensas</t>
  </si>
  <si>
    <t>Montagem de torneiras</t>
  </si>
  <si>
    <t>Montagem de móveis e espelhos</t>
  </si>
  <si>
    <t>Lavatórios</t>
  </si>
  <si>
    <t>7.1.2</t>
  </si>
  <si>
    <t>7.1.3</t>
  </si>
  <si>
    <t>7.1.4</t>
  </si>
  <si>
    <t>7.1.5</t>
  </si>
  <si>
    <t>7.1.6</t>
  </si>
  <si>
    <t>7.1.7</t>
  </si>
  <si>
    <t>AQS</t>
  </si>
  <si>
    <t>Rede elétrica</t>
  </si>
  <si>
    <t>Luminárias interiores</t>
  </si>
  <si>
    <t>Luminárias exteriores</t>
  </si>
  <si>
    <t>Cameras</t>
  </si>
  <si>
    <t>7.2.1</t>
  </si>
  <si>
    <t>7.2.2</t>
  </si>
  <si>
    <t>7.3.1</t>
  </si>
  <si>
    <t>7.3.2</t>
  </si>
  <si>
    <t>7.3.3</t>
  </si>
  <si>
    <t>Quadros elétricos</t>
  </si>
  <si>
    <t>Aparelhagem</t>
  </si>
  <si>
    <t>Shellys</t>
  </si>
  <si>
    <t>7.3.4</t>
  </si>
  <si>
    <t>7.3.5</t>
  </si>
  <si>
    <t>7.3.6</t>
  </si>
  <si>
    <t>Cozinha</t>
  </si>
  <si>
    <t>Móveis</t>
  </si>
  <si>
    <t>Eletrodomésticos</t>
  </si>
  <si>
    <t>Lavandaria</t>
  </si>
  <si>
    <t>7.4.1</t>
  </si>
  <si>
    <t>7.4.2</t>
  </si>
  <si>
    <t>7.5.1</t>
  </si>
  <si>
    <t>Muros de Vedação</t>
  </si>
  <si>
    <t>Reboco areado 2cm (293.4m2)</t>
  </si>
  <si>
    <t>8.1.1</t>
  </si>
  <si>
    <t>8.1.2</t>
  </si>
  <si>
    <t>Alvenaria (293.4m2)</t>
  </si>
  <si>
    <t>8.1.3</t>
  </si>
  <si>
    <t>Pintura (293.4m2)</t>
  </si>
  <si>
    <t>Portão de entrada</t>
  </si>
  <si>
    <t>Porta de entrada exterior</t>
  </si>
  <si>
    <t>8.2.1</t>
  </si>
  <si>
    <t>8.2.2</t>
  </si>
  <si>
    <t>8.2.3</t>
  </si>
  <si>
    <t>Sapatas dos muros</t>
  </si>
  <si>
    <t>Calcetamentos</t>
  </si>
  <si>
    <t>Microcubo garagem</t>
  </si>
  <si>
    <t>8.3.1</t>
  </si>
  <si>
    <t>8.3.2</t>
  </si>
  <si>
    <t>8.3.3</t>
  </si>
  <si>
    <t>Jardins</t>
  </si>
  <si>
    <t>Árvores</t>
  </si>
  <si>
    <t>8.4.1</t>
  </si>
  <si>
    <t>8.4.2</t>
  </si>
  <si>
    <t>Pintura de pórtico de entrada</t>
  </si>
  <si>
    <t>Reboco areado 2cm pórtico de entrada (8.32m2)</t>
  </si>
  <si>
    <t>Telas asfálticas</t>
  </si>
  <si>
    <t>Manta geotextil</t>
  </si>
  <si>
    <t>Isolamento XPS 8cm (173.23m2)</t>
  </si>
  <si>
    <t>Manga plástica PVC</t>
  </si>
  <si>
    <t>4.1.4</t>
  </si>
  <si>
    <t>4.1.5</t>
  </si>
  <si>
    <t>4.1.6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</si>
</sst>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m/d/yyyy\ \(dddd\)"/>
    <numFmt numFmtId="165" formatCode="ddd\ m/dd/yy"/>
    <numFmt numFmtId="166" formatCode="d"/>
    <numFmt numFmtId="167" formatCode="d\ mmm\ yyyy"/>
    <numFmt numFmtId="168" formatCode="&quot;€&quot;#,##0.00"/>
  </numFmts>
  <fonts count="33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b/>
      <sz val="11"/>
      <color indexed="63"/>
      <name val="Calibri"/>
      <family val="2"/>
    </font>
    <font>
      <b/>
      <sz val="18"/>
      <color indexed="18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theme="4" tint="-0.249977111117893"/>
      <name val="Arial"/>
      <family val="2"/>
      <scheme val="minor"/>
    </font>
    <font>
      <sz val="12"/>
      <color indexed="56"/>
      <name val="Arial"/>
      <family val="2"/>
      <scheme val="minor"/>
    </font>
    <font>
      <sz val="12"/>
      <name val="Arial"/>
      <family val="2"/>
      <scheme val="minor"/>
    </font>
    <font>
      <i/>
      <sz val="12"/>
      <color theme="1" tint="0.34998626667073579"/>
      <name val="Arial"/>
      <family val="2"/>
      <scheme val="minor"/>
    </font>
    <font>
      <u/>
      <sz val="12"/>
      <color indexed="12"/>
      <name val="Arial"/>
      <family val="2"/>
      <scheme val="minor"/>
    </font>
    <font>
      <b/>
      <sz val="9"/>
      <name val="Calibri Bold"/>
    </font>
    <font>
      <sz val="9"/>
      <name val="Calibri Bold"/>
    </font>
    <font>
      <sz val="8"/>
      <name val="Calibri Light"/>
      <family val="2"/>
    </font>
    <font>
      <sz val="8"/>
      <color rgb="FF000000"/>
      <name val="Calibri Light"/>
      <family val="2"/>
    </font>
    <font>
      <sz val="10"/>
      <name val="Calibri Light"/>
      <family val="2"/>
    </font>
    <font>
      <sz val="9"/>
      <name val="Calibri Light"/>
      <family val="2"/>
    </font>
  </fonts>
  <fills count="2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rgb="FFD6F4D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/>
      <bottom style="thin">
        <color rgb="FFEFEFEF"/>
      </bottom>
      <diagonal/>
    </border>
    <border>
      <left/>
      <right/>
      <top style="thin">
        <color rgb="FFEFEFEF"/>
      </top>
      <bottom style="thin">
        <color rgb="FFEFEFEF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/>
      <right/>
      <top/>
      <bottom style="thin">
        <color indexed="22"/>
      </bottom>
      <diagonal/>
    </border>
    <border>
      <left style="medium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medium">
        <color theme="0" tint="-0.24994659260841701"/>
      </right>
      <top/>
      <bottom/>
      <diagonal/>
    </border>
    <border>
      <left/>
      <right/>
      <top/>
      <bottom style="thin">
        <color theme="0" tint="-0.24994659260841701"/>
      </bottom>
      <diagonal/>
    </border>
  </borders>
  <cellStyleXfs count="44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2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6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8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7" fillId="16" borderId="0" applyNumberFormat="0" applyBorder="0" applyAlignment="0" applyProtection="0"/>
    <xf numFmtId="0" fontId="8" fillId="17" borderId="1" applyNumberFormat="0" applyAlignment="0" applyProtection="0"/>
    <xf numFmtId="0" fontId="9" fillId="18" borderId="2" applyNumberFormat="0" applyAlignment="0" applyProtection="0"/>
    <xf numFmtId="0" fontId="10" fillId="0" borderId="0" applyNumberFormat="0" applyFill="0" applyBorder="0" applyAlignment="0" applyProtection="0"/>
    <xf numFmtId="0" fontId="11" fillId="19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15" fillId="11" borderId="1" applyNumberFormat="0" applyAlignment="0" applyProtection="0"/>
    <xf numFmtId="0" fontId="16" fillId="0" borderId="6" applyNumberFormat="0" applyFill="0" applyAlignment="0" applyProtection="0"/>
    <xf numFmtId="0" fontId="17" fillId="5" borderId="0" applyNumberFormat="0" applyBorder="0" applyAlignment="0" applyProtection="0"/>
    <xf numFmtId="0" fontId="4" fillId="5" borderId="7" applyNumberFormat="0" applyFont="0" applyAlignment="0" applyProtection="0"/>
    <xf numFmtId="0" fontId="18" fillId="17" borderId="8" applyNumberFormat="0" applyAlignment="0" applyProtection="0"/>
    <xf numFmtId="9" fontId="1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</cellStyleXfs>
  <cellXfs count="79">
    <xf numFmtId="0" fontId="0" fillId="0" borderId="0" xfId="0"/>
    <xf numFmtId="0" fontId="22" fillId="0" borderId="0" xfId="0" applyNumberFormat="1" applyFont="1" applyFill="1" applyBorder="1" applyAlignment="1" applyProtection="1">
      <alignment vertical="center"/>
      <protection locked="0"/>
    </xf>
    <xf numFmtId="0" fontId="23" fillId="0" borderId="0" xfId="0" applyNumberFormat="1" applyFont="1" applyFill="1" applyBorder="1" applyAlignment="1" applyProtection="1">
      <alignment vertical="center"/>
      <protection locked="0"/>
    </xf>
    <xf numFmtId="0" fontId="24" fillId="0" borderId="0" xfId="0" applyFont="1" applyProtection="1"/>
    <xf numFmtId="0" fontId="24" fillId="0" borderId="0" xfId="0" applyFont="1" applyFill="1" applyBorder="1" applyProtection="1"/>
    <xf numFmtId="0" fontId="24" fillId="0" borderId="0" xfId="0" applyNumberFormat="1" applyFont="1" applyAlignment="1" applyProtection="1">
      <alignment vertical="center"/>
      <protection locked="0"/>
    </xf>
    <xf numFmtId="0" fontId="24" fillId="20" borderId="0" xfId="0" applyFont="1" applyFill="1" applyBorder="1" applyProtection="1"/>
    <xf numFmtId="0" fontId="24" fillId="0" borderId="0" xfId="0" applyFont="1" applyFill="1" applyAlignment="1" applyProtection="1"/>
    <xf numFmtId="0" fontId="26" fillId="0" borderId="0" xfId="34" applyFont="1" applyAlignment="1" applyProtection="1">
      <alignment horizontal="left"/>
    </xf>
    <xf numFmtId="0" fontId="24" fillId="0" borderId="0" xfId="0" applyNumberFormat="1" applyFont="1" applyFill="1" applyBorder="1" applyProtection="1"/>
    <xf numFmtId="0" fontId="27" fillId="23" borderId="0" xfId="0" applyNumberFormat="1" applyFont="1" applyFill="1" applyBorder="1" applyAlignment="1" applyProtection="1">
      <alignment horizontal="left" vertical="center"/>
    </xf>
    <xf numFmtId="0" fontId="27" fillId="23" borderId="0" xfId="0" applyFont="1" applyFill="1" applyBorder="1" applyAlignment="1" applyProtection="1">
      <alignment vertical="center"/>
    </xf>
    <xf numFmtId="0" fontId="28" fillId="23" borderId="0" xfId="0" applyFont="1" applyFill="1" applyBorder="1" applyAlignment="1" applyProtection="1">
      <alignment vertical="center"/>
    </xf>
    <xf numFmtId="165" fontId="28" fillId="23" borderId="0" xfId="0" applyNumberFormat="1" applyFont="1" applyFill="1" applyBorder="1" applyAlignment="1" applyProtection="1">
      <alignment horizontal="right" vertical="center"/>
    </xf>
    <xf numFmtId="165" fontId="28" fillId="23" borderId="0" xfId="0" applyNumberFormat="1" applyFont="1" applyFill="1" applyBorder="1" applyAlignment="1" applyProtection="1">
      <alignment horizontal="center" vertical="center"/>
    </xf>
    <xf numFmtId="1" fontId="28" fillId="23" borderId="0" xfId="40" applyNumberFormat="1" applyFont="1" applyFill="1" applyBorder="1" applyAlignment="1" applyProtection="1">
      <alignment horizontal="center" vertical="center"/>
    </xf>
    <xf numFmtId="9" fontId="28" fillId="23" borderId="0" xfId="40" applyFont="1" applyFill="1" applyBorder="1" applyAlignment="1" applyProtection="1">
      <alignment horizontal="center" vertical="center"/>
    </xf>
    <xf numFmtId="1" fontId="28" fillId="23" borderId="0" xfId="0" applyNumberFormat="1" applyFont="1" applyFill="1" applyBorder="1" applyAlignment="1" applyProtection="1">
      <alignment horizontal="center" vertical="center"/>
    </xf>
    <xf numFmtId="0" fontId="28" fillId="23" borderId="0" xfId="0" applyFont="1" applyFill="1" applyBorder="1" applyAlignment="1" applyProtection="1">
      <alignment horizontal="left" vertical="center"/>
    </xf>
    <xf numFmtId="0" fontId="29" fillId="0" borderId="14" xfId="0" applyNumberFormat="1" applyFont="1" applyFill="1" applyBorder="1" applyAlignment="1" applyProtection="1">
      <alignment horizontal="left" vertical="center"/>
    </xf>
    <xf numFmtId="0" fontId="29" fillId="0" borderId="14" xfId="0" applyFont="1" applyFill="1" applyBorder="1" applyAlignment="1" applyProtection="1">
      <alignment vertical="center" wrapText="1"/>
    </xf>
    <xf numFmtId="0" fontId="29" fillId="0" borderId="14" xfId="0" applyFont="1" applyFill="1" applyBorder="1" applyAlignment="1" applyProtection="1">
      <alignment vertical="center"/>
    </xf>
    <xf numFmtId="1" fontId="30" fillId="22" borderId="11" xfId="0" applyNumberFormat="1" applyFont="1" applyFill="1" applyBorder="1" applyAlignment="1" applyProtection="1">
      <alignment horizontal="center" vertical="center"/>
    </xf>
    <xf numFmtId="9" fontId="30" fillId="22" borderId="11" xfId="40" applyFont="1" applyFill="1" applyBorder="1" applyAlignment="1" applyProtection="1">
      <alignment horizontal="center" vertical="center"/>
    </xf>
    <xf numFmtId="1" fontId="30" fillId="0" borderId="11" xfId="0" applyNumberFormat="1" applyFont="1" applyBorder="1" applyAlignment="1" applyProtection="1">
      <alignment horizontal="center" vertical="center"/>
    </xf>
    <xf numFmtId="0" fontId="29" fillId="0" borderId="14" xfId="0" applyFont="1" applyFill="1" applyBorder="1" applyAlignment="1" applyProtection="1">
      <alignment horizontal="left" vertical="center"/>
    </xf>
    <xf numFmtId="0" fontId="29" fillId="0" borderId="10" xfId="0" applyNumberFormat="1" applyFont="1" applyFill="1" applyBorder="1" applyAlignment="1" applyProtection="1">
      <alignment horizontal="left" vertical="center"/>
    </xf>
    <xf numFmtId="0" fontId="29" fillId="0" borderId="10" xfId="0" applyFont="1" applyFill="1" applyBorder="1" applyAlignment="1" applyProtection="1">
      <alignment horizontal="left" vertical="center" wrapText="1" indent="1"/>
    </xf>
    <xf numFmtId="0" fontId="29" fillId="0" borderId="10" xfId="0" applyFont="1" applyFill="1" applyBorder="1" applyAlignment="1" applyProtection="1">
      <alignment vertical="center"/>
    </xf>
    <xf numFmtId="1" fontId="30" fillId="22" borderId="12" xfId="0" applyNumberFormat="1" applyFont="1" applyFill="1" applyBorder="1" applyAlignment="1" applyProtection="1">
      <alignment horizontal="center" vertical="center"/>
    </xf>
    <xf numFmtId="9" fontId="30" fillId="22" borderId="12" xfId="40" applyFont="1" applyFill="1" applyBorder="1" applyAlignment="1" applyProtection="1">
      <alignment horizontal="center" vertical="center"/>
    </xf>
    <xf numFmtId="1" fontId="30" fillId="0" borderId="12" xfId="0" applyNumberFormat="1" applyFont="1" applyBorder="1" applyAlignment="1" applyProtection="1">
      <alignment horizontal="center" vertical="center"/>
    </xf>
    <xf numFmtId="0" fontId="29" fillId="0" borderId="10" xfId="0" applyFont="1" applyFill="1" applyBorder="1" applyAlignment="1" applyProtection="1">
      <alignment horizontal="left" vertical="center"/>
    </xf>
    <xf numFmtId="168" fontId="23" fillId="0" borderId="0" xfId="0" applyNumberFormat="1" applyFont="1" applyFill="1" applyBorder="1" applyAlignment="1" applyProtection="1">
      <alignment horizontal="right" vertical="center"/>
      <protection locked="0"/>
    </xf>
    <xf numFmtId="168" fontId="24" fillId="0" borderId="0" xfId="0" applyNumberFormat="1" applyFont="1" applyFill="1" applyAlignment="1" applyProtection="1">
      <alignment horizontal="right"/>
    </xf>
    <xf numFmtId="168" fontId="29" fillId="0" borderId="14" xfId="0" applyNumberFormat="1" applyFont="1" applyFill="1" applyBorder="1" applyAlignment="1" applyProtection="1">
      <alignment horizontal="right" vertical="center" wrapText="1"/>
    </xf>
    <xf numFmtId="168" fontId="29" fillId="0" borderId="10" xfId="0" applyNumberFormat="1" applyFont="1" applyFill="1" applyBorder="1" applyAlignment="1" applyProtection="1">
      <alignment horizontal="right" vertical="center" wrapText="1" indent="1"/>
    </xf>
    <xf numFmtId="168" fontId="24" fillId="0" borderId="0" xfId="0" applyNumberFormat="1" applyFont="1" applyAlignment="1" applyProtection="1">
      <alignment horizontal="right"/>
    </xf>
    <xf numFmtId="0" fontId="31" fillId="0" borderId="0" xfId="0" applyFont="1" applyProtection="1"/>
    <xf numFmtId="0" fontId="31" fillId="0" borderId="0" xfId="0" applyNumberFormat="1" applyFont="1" applyFill="1" applyBorder="1" applyProtection="1"/>
    <xf numFmtId="0" fontId="31" fillId="0" borderId="0" xfId="0" applyFont="1" applyFill="1" applyAlignment="1" applyProtection="1">
      <alignment horizontal="right" vertical="center"/>
    </xf>
    <xf numFmtId="168" fontId="31" fillId="0" borderId="0" xfId="0" applyNumberFormat="1" applyFont="1" applyFill="1" applyAlignment="1" applyProtection="1">
      <alignment horizontal="right" vertical="center"/>
    </xf>
    <xf numFmtId="0" fontId="31" fillId="0" borderId="0" xfId="0" applyFont="1" applyFill="1" applyBorder="1" applyProtection="1"/>
    <xf numFmtId="0" fontId="31" fillId="0" borderId="17" xfId="0" applyNumberFormat="1" applyFont="1" applyFill="1" applyBorder="1" applyAlignment="1" applyProtection="1">
      <alignment horizontal="center" vertical="center"/>
      <protection locked="0"/>
    </xf>
    <xf numFmtId="168" fontId="31" fillId="0" borderId="0" xfId="0" applyNumberFormat="1" applyFont="1" applyAlignment="1" applyProtection="1">
      <alignment horizontal="right"/>
    </xf>
    <xf numFmtId="166" fontId="31" fillId="0" borderId="15" xfId="0" applyNumberFormat="1" applyFont="1" applyFill="1" applyBorder="1" applyAlignment="1" applyProtection="1">
      <alignment horizontal="center" vertical="center" shrinkToFit="1"/>
    </xf>
    <xf numFmtId="166" fontId="31" fillId="0" borderId="13" xfId="0" applyNumberFormat="1" applyFont="1" applyFill="1" applyBorder="1" applyAlignment="1" applyProtection="1">
      <alignment horizontal="center" vertical="center" shrinkToFit="1"/>
    </xf>
    <xf numFmtId="166" fontId="31" fillId="0" borderId="16" xfId="0" applyNumberFormat="1" applyFont="1" applyFill="1" applyBorder="1" applyAlignment="1" applyProtection="1">
      <alignment horizontal="center" vertical="center" shrinkToFit="1"/>
    </xf>
    <xf numFmtId="0" fontId="32" fillId="0" borderId="0" xfId="0" applyNumberFormat="1" applyFont="1" applyFill="1" applyBorder="1" applyAlignment="1" applyProtection="1">
      <alignment horizontal="left" vertical="center"/>
    </xf>
    <xf numFmtId="0" fontId="32" fillId="0" borderId="0" xfId="0" applyFont="1" applyFill="1" applyBorder="1" applyAlignment="1" applyProtection="1">
      <alignment horizontal="left" vertical="center"/>
    </xf>
    <xf numFmtId="168" fontId="32" fillId="0" borderId="0" xfId="0" applyNumberFormat="1" applyFont="1" applyFill="1" applyBorder="1" applyAlignment="1" applyProtection="1">
      <alignment horizontal="right" vertical="center" wrapText="1"/>
    </xf>
    <xf numFmtId="0" fontId="32" fillId="0" borderId="0" xfId="0" applyFont="1" applyFill="1" applyBorder="1" applyAlignment="1" applyProtection="1">
      <alignment horizontal="center" vertical="center" wrapText="1"/>
    </xf>
    <xf numFmtId="0" fontId="32" fillId="0" borderId="0" xfId="0" applyFont="1" applyFill="1" applyBorder="1" applyAlignment="1" applyProtection="1">
      <alignment horizontal="center" vertical="center"/>
    </xf>
    <xf numFmtId="0" fontId="32" fillId="0" borderId="15" xfId="0" applyNumberFormat="1" applyFont="1" applyFill="1" applyBorder="1" applyAlignment="1" applyProtection="1">
      <alignment horizontal="center" vertical="center" shrinkToFit="1"/>
    </xf>
    <xf numFmtId="0" fontId="32" fillId="0" borderId="13" xfId="0" applyNumberFormat="1" applyFont="1" applyFill="1" applyBorder="1" applyAlignment="1" applyProtection="1">
      <alignment horizontal="center" vertical="center" shrinkToFit="1"/>
    </xf>
    <xf numFmtId="0" fontId="32" fillId="0" borderId="16" xfId="0" applyNumberFormat="1" applyFont="1" applyFill="1" applyBorder="1" applyAlignment="1" applyProtection="1">
      <alignment horizontal="center" vertical="center" shrinkToFit="1"/>
    </xf>
    <xf numFmtId="0" fontId="32" fillId="0" borderId="0" xfId="0" applyFont="1" applyFill="1" applyBorder="1" applyAlignment="1" applyProtection="1"/>
    <xf numFmtId="14" fontId="30" fillId="21" borderId="11" xfId="0" applyNumberFormat="1" applyFont="1" applyFill="1" applyBorder="1" applyAlignment="1" applyProtection="1">
      <alignment horizontal="center" vertical="center"/>
    </xf>
    <xf numFmtId="14" fontId="30" fillId="0" borderId="11" xfId="0" applyNumberFormat="1" applyFont="1" applyBorder="1" applyAlignment="1" applyProtection="1">
      <alignment horizontal="center" vertical="center"/>
    </xf>
    <xf numFmtId="0" fontId="29" fillId="0" borderId="14" xfId="0" applyFont="1" applyFill="1" applyBorder="1" applyAlignment="1" applyProtection="1">
      <alignment horizontal="left" vertical="center" wrapText="1" indent="1"/>
    </xf>
    <xf numFmtId="0" fontId="29" fillId="0" borderId="14" xfId="0" applyFont="1" applyFill="1" applyBorder="1" applyAlignment="1" applyProtection="1">
      <alignment horizontal="left" vertical="center" wrapText="1"/>
    </xf>
    <xf numFmtId="168" fontId="32" fillId="23" borderId="0" xfId="0" applyNumberFormat="1" applyFont="1" applyFill="1" applyBorder="1" applyAlignment="1" applyProtection="1">
      <alignment horizontal="right" vertical="center"/>
    </xf>
    <xf numFmtId="0" fontId="23" fillId="0" borderId="0" xfId="0" applyNumberFormat="1" applyFont="1" applyFill="1" applyBorder="1" applyAlignment="1" applyProtection="1">
      <alignment horizontal="right" vertical="center"/>
      <protection locked="0"/>
    </xf>
    <xf numFmtId="0" fontId="24" fillId="0" borderId="0" xfId="0" applyFont="1" applyFill="1" applyAlignment="1" applyProtection="1">
      <alignment horizontal="right"/>
    </xf>
    <xf numFmtId="0" fontId="31" fillId="0" borderId="0" xfId="0" applyFont="1" applyAlignment="1" applyProtection="1">
      <alignment horizontal="right"/>
    </xf>
    <xf numFmtId="0" fontId="32" fillId="0" borderId="0" xfId="0" applyFont="1" applyFill="1" applyBorder="1" applyAlignment="1" applyProtection="1">
      <alignment horizontal="right" vertical="center" wrapText="1"/>
    </xf>
    <xf numFmtId="0" fontId="29" fillId="0" borderId="14" xfId="0" applyFont="1" applyFill="1" applyBorder="1" applyAlignment="1" applyProtection="1">
      <alignment horizontal="right" vertical="center"/>
    </xf>
    <xf numFmtId="0" fontId="29" fillId="0" borderId="10" xfId="0" applyFont="1" applyFill="1" applyBorder="1" applyAlignment="1" applyProtection="1">
      <alignment horizontal="right" vertical="center"/>
    </xf>
    <xf numFmtId="0" fontId="24" fillId="0" borderId="0" xfId="0" applyFont="1" applyAlignment="1" applyProtection="1">
      <alignment horizontal="right"/>
    </xf>
    <xf numFmtId="0" fontId="29" fillId="0" borderId="14" xfId="0" applyFont="1" applyFill="1" applyBorder="1" applyAlignment="1" applyProtection="1">
      <alignment horizontal="left" vertical="center" indent="2"/>
    </xf>
    <xf numFmtId="0" fontId="29" fillId="0" borderId="14" xfId="0" applyFont="1" applyFill="1" applyBorder="1" applyAlignment="1" applyProtection="1">
      <alignment horizontal="left" vertical="center" wrapText="1" indent="2"/>
    </xf>
    <xf numFmtId="0" fontId="31" fillId="0" borderId="15" xfId="0" applyNumberFormat="1" applyFont="1" applyFill="1" applyBorder="1" applyAlignment="1" applyProtection="1">
      <alignment horizontal="center" vertical="center"/>
    </xf>
    <xf numFmtId="0" fontId="31" fillId="0" borderId="13" xfId="0" applyNumberFormat="1" applyFont="1" applyFill="1" applyBorder="1" applyAlignment="1" applyProtection="1">
      <alignment horizontal="center" vertical="center"/>
    </xf>
    <xf numFmtId="0" fontId="31" fillId="0" borderId="16" xfId="0" applyNumberFormat="1" applyFont="1" applyFill="1" applyBorder="1" applyAlignment="1" applyProtection="1">
      <alignment horizontal="center" vertical="center"/>
    </xf>
    <xf numFmtId="167" fontId="31" fillId="0" borderId="15" xfId="0" applyNumberFormat="1" applyFont="1" applyFill="1" applyBorder="1" applyAlignment="1" applyProtection="1">
      <alignment horizontal="center" vertical="center"/>
    </xf>
    <xf numFmtId="167" fontId="31" fillId="0" borderId="13" xfId="0" applyNumberFormat="1" applyFont="1" applyFill="1" applyBorder="1" applyAlignment="1" applyProtection="1">
      <alignment horizontal="center" vertical="center"/>
    </xf>
    <xf numFmtId="167" fontId="31" fillId="0" borderId="16" xfId="0" applyNumberFormat="1" applyFont="1" applyFill="1" applyBorder="1" applyAlignment="1" applyProtection="1">
      <alignment horizontal="center" vertical="center"/>
    </xf>
    <xf numFmtId="0" fontId="25" fillId="0" borderId="0" xfId="34" applyFont="1" applyBorder="1" applyAlignment="1" applyProtection="1">
      <alignment horizontal="left" vertical="center"/>
    </xf>
    <xf numFmtId="164" fontId="31" fillId="0" borderId="17" xfId="0" applyNumberFormat="1" applyFont="1" applyFill="1" applyBorder="1" applyAlignment="1" applyProtection="1">
      <alignment horizontal="center" vertical="center" shrinkToFit="1"/>
      <protection locked="0"/>
    </xf>
  </cellXfs>
  <cellStyles count="4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Hyperlink" xfId="34" builtinId="8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/>
    <cellStyle name="Note" xfId="38" builtinId="10" customBuiltin="1"/>
    <cellStyle name="Output" xfId="39" builtinId="21" customBuiltin="1"/>
    <cellStyle name="Percent" xfId="40" builtinId="5"/>
    <cellStyle name="Title" xfId="41" builtinId="15" customBuiltin="1"/>
    <cellStyle name="Total" xfId="42" builtinId="25" customBuiltin="1"/>
    <cellStyle name="Warning Text" xfId="43" builtinId="11" customBuiltin="1"/>
  </cellStyles>
  <dxfs count="243"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0070C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99FF99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6699FF"/>
      <rgbColor rgb="00CCECFF"/>
      <rgbColor rgb="00D6F4D9"/>
      <rgbColor rgb="00FFFFCC"/>
      <rgbColor rgb="0099CCFF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  <mruColors>
      <color rgb="FFFF9900"/>
      <color rgb="FFFFCCCC"/>
      <color rgb="FF91D0FF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croll" dx="22" fmlaLink="$H$3" horiz="1" max="100" min="1" page="0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2326</xdr:colOff>
      <xdr:row>5</xdr:row>
      <xdr:rowOff>242759</xdr:rowOff>
    </xdr:from>
    <xdr:to>
      <xdr:col>21</xdr:col>
      <xdr:colOff>26503</xdr:colOff>
      <xdr:row>13</xdr:row>
      <xdr:rowOff>42238</xdr:rowOff>
    </xdr:to>
    <xdr:sp macro="" textlink="">
      <xdr:nvSpPr>
        <xdr:cNvPr id="8236" name="Text Box 44" hidden="1">
          <a:extLst>
            <a:ext uri="{FF2B5EF4-FFF2-40B4-BE49-F238E27FC236}">
              <a16:creationId xmlns:a16="http://schemas.microsoft.com/office/drawing/2014/main" id="{00000000-0008-0000-0000-00002C200000}"/>
            </a:ext>
          </a:extLst>
        </xdr:cNvPr>
        <xdr:cNvSpPr txBox="1">
          <a:spLocks noChangeArrowheads="1"/>
        </xdr:cNvSpPr>
      </xdr:nvSpPr>
      <xdr:spPr bwMode="auto">
        <a:xfrm>
          <a:off x="4953000" y="1371600"/>
          <a:ext cx="3419475" cy="11049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101600</xdr:colOff>
          <xdr:row>1</xdr:row>
          <xdr:rowOff>0</xdr:rowOff>
        </xdr:from>
        <xdr:to>
          <xdr:col>26</xdr:col>
          <xdr:colOff>101600</xdr:colOff>
          <xdr:row>2</xdr:row>
          <xdr:rowOff>12700</xdr:rowOff>
        </xdr:to>
        <xdr:sp macro="" textlink="">
          <xdr:nvSpPr>
            <xdr:cNvPr id="8238" name="Scroll Bar 46" hidden="1">
              <a:extLst>
                <a:ext uri="{63B3BB69-23CF-44E3-9099-C40C66FF867C}">
                  <a14:compatExt spid="_x0000_s8238"/>
                </a:ext>
                <a:ext uri="{FF2B5EF4-FFF2-40B4-BE49-F238E27FC236}">
                  <a16:creationId xmlns:a16="http://schemas.microsoft.com/office/drawing/2014/main" id="{00000000-0008-0000-0000-00002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v42-Gantt">
      <a:dk1>
        <a:sysClr val="windowText" lastClr="000000"/>
      </a:dk1>
      <a:lt1>
        <a:sysClr val="window" lastClr="FFFFFF"/>
      </a:lt1>
      <a:dk2>
        <a:srgbClr val="3B8741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pageSetUpPr fitToPage="1"/>
  </sheetPr>
  <dimension ref="A1:BM151"/>
  <sheetViews>
    <sheetView showGridLines="0" tabSelected="1" zoomScale="173" zoomScaleNormal="130" workbookViewId="0">
      <pane ySplit="6" topLeftCell="A128" activePane="bottomLeft" state="frozen"/>
      <selection pane="bottomLeft" activeCell="B133" sqref="B133"/>
    </sheetView>
  </sheetViews>
  <sheetFormatPr baseColWidth="10" defaultColWidth="9.1640625" defaultRowHeight="16"/>
  <cols>
    <col min="1" max="1" width="6.83203125" style="9" customWidth="1"/>
    <col min="2" max="2" width="22.1640625" style="3" customWidth="1"/>
    <col min="3" max="3" width="10.33203125" style="37" customWidth="1"/>
    <col min="4" max="4" width="10.83203125" style="68" customWidth="1"/>
    <col min="5" max="6" width="12" style="3" customWidth="1"/>
    <col min="7" max="7" width="14.1640625" style="3" bestFit="1" customWidth="1"/>
    <col min="8" max="8" width="6.6640625" style="3" customWidth="1"/>
    <col min="9" max="9" width="1.83203125" style="3" customWidth="1"/>
    <col min="10" max="65" width="2.5" style="3" customWidth="1"/>
    <col min="66" max="16384" width="9.1640625" style="4"/>
  </cols>
  <sheetData>
    <row r="1" spans="1:65" ht="30" customHeight="1">
      <c r="A1" s="1" t="s">
        <v>0</v>
      </c>
      <c r="B1" s="2"/>
      <c r="C1" s="33"/>
      <c r="D1" s="62"/>
      <c r="E1" s="2"/>
      <c r="F1" s="2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</row>
    <row r="2" spans="1:65">
      <c r="A2" s="5"/>
      <c r="B2" s="7"/>
      <c r="C2" s="34"/>
      <c r="D2" s="63"/>
      <c r="E2" s="7"/>
      <c r="F2" s="7"/>
      <c r="G2" s="7"/>
      <c r="H2" s="6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65" s="42" customFormat="1" ht="14">
      <c r="A3" s="39"/>
      <c r="B3" s="40" t="s">
        <v>18</v>
      </c>
      <c r="C3" s="41"/>
      <c r="D3" s="78">
        <v>43466</v>
      </c>
      <c r="E3" s="78"/>
      <c r="G3" s="40" t="s">
        <v>17</v>
      </c>
      <c r="H3" s="43">
        <v>1</v>
      </c>
      <c r="I3" s="38"/>
      <c r="J3" s="71" t="str">
        <f>"Week "&amp;(J5-($D$3-WEEKDAY($D$3,1)+2))/7+1</f>
        <v>Week 1</v>
      </c>
      <c r="K3" s="72"/>
      <c r="L3" s="72"/>
      <c r="M3" s="72"/>
      <c r="N3" s="72"/>
      <c r="O3" s="72"/>
      <c r="P3" s="73"/>
      <c r="Q3" s="71" t="str">
        <f>"Week "&amp;(Q5-($D$3-WEEKDAY($D$3,1)+2))/7+1</f>
        <v>Week 2</v>
      </c>
      <c r="R3" s="72"/>
      <c r="S3" s="72"/>
      <c r="T3" s="72"/>
      <c r="U3" s="72"/>
      <c r="V3" s="72"/>
      <c r="W3" s="73"/>
      <c r="X3" s="71" t="str">
        <f>"Week "&amp;(X5-($D$3-WEEKDAY($D$3,1)+2))/7+1</f>
        <v>Week 3</v>
      </c>
      <c r="Y3" s="72"/>
      <c r="Z3" s="72"/>
      <c r="AA3" s="72"/>
      <c r="AB3" s="72"/>
      <c r="AC3" s="72"/>
      <c r="AD3" s="73"/>
      <c r="AE3" s="71" t="str">
        <f>"Week "&amp;(AE5-($D$3-WEEKDAY($D$3,1)+2))/7+1</f>
        <v>Week 4</v>
      </c>
      <c r="AF3" s="72"/>
      <c r="AG3" s="72"/>
      <c r="AH3" s="72"/>
      <c r="AI3" s="72"/>
      <c r="AJ3" s="72"/>
      <c r="AK3" s="73"/>
      <c r="AL3" s="71" t="str">
        <f>"Week "&amp;(AL5-($D$3-WEEKDAY($D$3,1)+2))/7+1</f>
        <v>Week 5</v>
      </c>
      <c r="AM3" s="72"/>
      <c r="AN3" s="72"/>
      <c r="AO3" s="72"/>
      <c r="AP3" s="72"/>
      <c r="AQ3" s="72"/>
      <c r="AR3" s="73"/>
      <c r="AS3" s="71" t="str">
        <f>"Week "&amp;(AS5-($D$3-WEEKDAY($D$3,1)+2))/7+1</f>
        <v>Week 6</v>
      </c>
      <c r="AT3" s="72"/>
      <c r="AU3" s="72"/>
      <c r="AV3" s="72"/>
      <c r="AW3" s="72"/>
      <c r="AX3" s="72"/>
      <c r="AY3" s="73"/>
      <c r="AZ3" s="71" t="str">
        <f>"Week "&amp;(AZ5-($D$3-WEEKDAY($D$3,1)+2))/7+1</f>
        <v>Week 7</v>
      </c>
      <c r="BA3" s="72"/>
      <c r="BB3" s="72"/>
      <c r="BC3" s="72"/>
      <c r="BD3" s="72"/>
      <c r="BE3" s="72"/>
      <c r="BF3" s="73"/>
      <c r="BG3" s="71" t="str">
        <f>"Week "&amp;(BG5-($D$3-WEEKDAY($D$3,1)+2))/7+1</f>
        <v>Week 8</v>
      </c>
      <c r="BH3" s="72"/>
      <c r="BI3" s="72"/>
      <c r="BJ3" s="72"/>
      <c r="BK3" s="72"/>
      <c r="BL3" s="72"/>
      <c r="BM3" s="73"/>
    </row>
    <row r="4" spans="1:65" s="42" customFormat="1" ht="14">
      <c r="A4" s="39"/>
      <c r="B4" s="40"/>
      <c r="C4" s="41"/>
      <c r="D4" s="40"/>
      <c r="E4" s="40"/>
      <c r="F4" s="38"/>
      <c r="G4" s="38"/>
      <c r="H4" s="38"/>
      <c r="I4" s="38"/>
      <c r="J4" s="74">
        <f>J5</f>
        <v>43465</v>
      </c>
      <c r="K4" s="75"/>
      <c r="L4" s="75"/>
      <c r="M4" s="75"/>
      <c r="N4" s="75"/>
      <c r="O4" s="75"/>
      <c r="P4" s="76"/>
      <c r="Q4" s="74">
        <f>Q5</f>
        <v>43472</v>
      </c>
      <c r="R4" s="75"/>
      <c r="S4" s="75"/>
      <c r="T4" s="75"/>
      <c r="U4" s="75"/>
      <c r="V4" s="75"/>
      <c r="W4" s="76"/>
      <c r="X4" s="74">
        <f>X5</f>
        <v>43479</v>
      </c>
      <c r="Y4" s="75"/>
      <c r="Z4" s="75"/>
      <c r="AA4" s="75"/>
      <c r="AB4" s="75"/>
      <c r="AC4" s="75"/>
      <c r="AD4" s="76"/>
      <c r="AE4" s="74">
        <f>AE5</f>
        <v>43486</v>
      </c>
      <c r="AF4" s="75"/>
      <c r="AG4" s="75"/>
      <c r="AH4" s="75"/>
      <c r="AI4" s="75"/>
      <c r="AJ4" s="75"/>
      <c r="AK4" s="76"/>
      <c r="AL4" s="74">
        <f>AL5</f>
        <v>43493</v>
      </c>
      <c r="AM4" s="75"/>
      <c r="AN4" s="75"/>
      <c r="AO4" s="75"/>
      <c r="AP4" s="75"/>
      <c r="AQ4" s="75"/>
      <c r="AR4" s="76"/>
      <c r="AS4" s="74">
        <f>AS5</f>
        <v>43500</v>
      </c>
      <c r="AT4" s="75"/>
      <c r="AU4" s="75"/>
      <c r="AV4" s="75"/>
      <c r="AW4" s="75"/>
      <c r="AX4" s="75"/>
      <c r="AY4" s="76"/>
      <c r="AZ4" s="74">
        <f>AZ5</f>
        <v>43507</v>
      </c>
      <c r="BA4" s="75"/>
      <c r="BB4" s="75"/>
      <c r="BC4" s="75"/>
      <c r="BD4" s="75"/>
      <c r="BE4" s="75"/>
      <c r="BF4" s="76"/>
      <c r="BG4" s="74">
        <f>BG5</f>
        <v>43514</v>
      </c>
      <c r="BH4" s="75"/>
      <c r="BI4" s="75"/>
      <c r="BJ4" s="75"/>
      <c r="BK4" s="75"/>
      <c r="BL4" s="75"/>
      <c r="BM4" s="76"/>
    </row>
    <row r="5" spans="1:65" s="42" customFormat="1" ht="14">
      <c r="A5" s="39"/>
      <c r="B5" s="38"/>
      <c r="C5" s="44"/>
      <c r="D5" s="64"/>
      <c r="E5" s="38"/>
      <c r="F5" s="38"/>
      <c r="G5" s="38"/>
      <c r="H5" s="38"/>
      <c r="I5" s="38"/>
      <c r="J5" s="45">
        <f>D3-WEEKDAY(D3,1)+2+7*(H3-1)</f>
        <v>43465</v>
      </c>
      <c r="K5" s="46">
        <f t="shared" ref="K5:AP5" si="0">J5+1</f>
        <v>43466</v>
      </c>
      <c r="L5" s="46">
        <f t="shared" si="0"/>
        <v>43467</v>
      </c>
      <c r="M5" s="46">
        <f t="shared" si="0"/>
        <v>43468</v>
      </c>
      <c r="N5" s="46">
        <f t="shared" si="0"/>
        <v>43469</v>
      </c>
      <c r="O5" s="46">
        <f t="shared" si="0"/>
        <v>43470</v>
      </c>
      <c r="P5" s="47">
        <f t="shared" si="0"/>
        <v>43471</v>
      </c>
      <c r="Q5" s="45">
        <f t="shared" si="0"/>
        <v>43472</v>
      </c>
      <c r="R5" s="46">
        <f t="shared" si="0"/>
        <v>43473</v>
      </c>
      <c r="S5" s="46">
        <f t="shared" si="0"/>
        <v>43474</v>
      </c>
      <c r="T5" s="46">
        <f t="shared" si="0"/>
        <v>43475</v>
      </c>
      <c r="U5" s="46">
        <f t="shared" si="0"/>
        <v>43476</v>
      </c>
      <c r="V5" s="46">
        <f t="shared" si="0"/>
        <v>43477</v>
      </c>
      <c r="W5" s="47">
        <f t="shared" si="0"/>
        <v>43478</v>
      </c>
      <c r="X5" s="45">
        <f t="shared" si="0"/>
        <v>43479</v>
      </c>
      <c r="Y5" s="46">
        <f t="shared" si="0"/>
        <v>43480</v>
      </c>
      <c r="Z5" s="46">
        <f t="shared" si="0"/>
        <v>43481</v>
      </c>
      <c r="AA5" s="46">
        <f t="shared" si="0"/>
        <v>43482</v>
      </c>
      <c r="AB5" s="46">
        <f t="shared" si="0"/>
        <v>43483</v>
      </c>
      <c r="AC5" s="46">
        <f t="shared" si="0"/>
        <v>43484</v>
      </c>
      <c r="AD5" s="47">
        <f t="shared" si="0"/>
        <v>43485</v>
      </c>
      <c r="AE5" s="45">
        <f t="shared" si="0"/>
        <v>43486</v>
      </c>
      <c r="AF5" s="46">
        <f t="shared" si="0"/>
        <v>43487</v>
      </c>
      <c r="AG5" s="46">
        <f t="shared" si="0"/>
        <v>43488</v>
      </c>
      <c r="AH5" s="46">
        <f t="shared" si="0"/>
        <v>43489</v>
      </c>
      <c r="AI5" s="46">
        <f t="shared" si="0"/>
        <v>43490</v>
      </c>
      <c r="AJ5" s="46">
        <f t="shared" si="0"/>
        <v>43491</v>
      </c>
      <c r="AK5" s="47">
        <f t="shared" si="0"/>
        <v>43492</v>
      </c>
      <c r="AL5" s="45">
        <f t="shared" si="0"/>
        <v>43493</v>
      </c>
      <c r="AM5" s="46">
        <f t="shared" si="0"/>
        <v>43494</v>
      </c>
      <c r="AN5" s="46">
        <f t="shared" si="0"/>
        <v>43495</v>
      </c>
      <c r="AO5" s="46">
        <f t="shared" si="0"/>
        <v>43496</v>
      </c>
      <c r="AP5" s="46">
        <f t="shared" si="0"/>
        <v>43497</v>
      </c>
      <c r="AQ5" s="46">
        <f t="shared" ref="AQ5:BM5" si="1">AP5+1</f>
        <v>43498</v>
      </c>
      <c r="AR5" s="47">
        <f t="shared" si="1"/>
        <v>43499</v>
      </c>
      <c r="AS5" s="45">
        <f t="shared" si="1"/>
        <v>43500</v>
      </c>
      <c r="AT5" s="46">
        <f t="shared" si="1"/>
        <v>43501</v>
      </c>
      <c r="AU5" s="46">
        <f t="shared" si="1"/>
        <v>43502</v>
      </c>
      <c r="AV5" s="46">
        <f t="shared" si="1"/>
        <v>43503</v>
      </c>
      <c r="AW5" s="46">
        <f t="shared" si="1"/>
        <v>43504</v>
      </c>
      <c r="AX5" s="46">
        <f t="shared" si="1"/>
        <v>43505</v>
      </c>
      <c r="AY5" s="47">
        <f t="shared" si="1"/>
        <v>43506</v>
      </c>
      <c r="AZ5" s="45">
        <f t="shared" si="1"/>
        <v>43507</v>
      </c>
      <c r="BA5" s="46">
        <f t="shared" si="1"/>
        <v>43508</v>
      </c>
      <c r="BB5" s="46">
        <f t="shared" si="1"/>
        <v>43509</v>
      </c>
      <c r="BC5" s="46">
        <f t="shared" si="1"/>
        <v>43510</v>
      </c>
      <c r="BD5" s="46">
        <f t="shared" si="1"/>
        <v>43511</v>
      </c>
      <c r="BE5" s="46">
        <f t="shared" si="1"/>
        <v>43512</v>
      </c>
      <c r="BF5" s="47">
        <f t="shared" si="1"/>
        <v>43513</v>
      </c>
      <c r="BG5" s="45">
        <f t="shared" si="1"/>
        <v>43514</v>
      </c>
      <c r="BH5" s="46">
        <f t="shared" si="1"/>
        <v>43515</v>
      </c>
      <c r="BI5" s="46">
        <f t="shared" si="1"/>
        <v>43516</v>
      </c>
      <c r="BJ5" s="46">
        <f t="shared" si="1"/>
        <v>43517</v>
      </c>
      <c r="BK5" s="46">
        <f t="shared" si="1"/>
        <v>43518</v>
      </c>
      <c r="BL5" s="46">
        <f t="shared" si="1"/>
        <v>43519</v>
      </c>
      <c r="BM5" s="47">
        <f t="shared" si="1"/>
        <v>43520</v>
      </c>
    </row>
    <row r="6" spans="1:65" s="56" customFormat="1" ht="20" customHeight="1">
      <c r="A6" s="48" t="s">
        <v>23</v>
      </c>
      <c r="B6" s="49" t="s">
        <v>22</v>
      </c>
      <c r="C6" s="50" t="s">
        <v>29</v>
      </c>
      <c r="D6" s="65" t="s">
        <v>30</v>
      </c>
      <c r="E6" s="52" t="s">
        <v>21</v>
      </c>
      <c r="F6" s="52" t="s">
        <v>20</v>
      </c>
      <c r="G6" s="51" t="s">
        <v>19</v>
      </c>
      <c r="H6" s="51" t="s">
        <v>32</v>
      </c>
      <c r="I6" s="51"/>
      <c r="J6" s="53" t="str">
        <f t="shared" ref="J6:AO6" si="2">CHOOSE(WEEKDAY(J5,1),"S","M","T","W","T","F","S")</f>
        <v>M</v>
      </c>
      <c r="K6" s="54" t="str">
        <f t="shared" si="2"/>
        <v>T</v>
      </c>
      <c r="L6" s="54" t="str">
        <f t="shared" si="2"/>
        <v>W</v>
      </c>
      <c r="M6" s="54" t="str">
        <f t="shared" si="2"/>
        <v>T</v>
      </c>
      <c r="N6" s="54" t="str">
        <f t="shared" si="2"/>
        <v>F</v>
      </c>
      <c r="O6" s="54" t="str">
        <f t="shared" si="2"/>
        <v>S</v>
      </c>
      <c r="P6" s="55" t="str">
        <f t="shared" si="2"/>
        <v>S</v>
      </c>
      <c r="Q6" s="53" t="str">
        <f t="shared" si="2"/>
        <v>M</v>
      </c>
      <c r="R6" s="54" t="str">
        <f t="shared" si="2"/>
        <v>T</v>
      </c>
      <c r="S6" s="54" t="str">
        <f t="shared" si="2"/>
        <v>W</v>
      </c>
      <c r="T6" s="54" t="str">
        <f t="shared" si="2"/>
        <v>T</v>
      </c>
      <c r="U6" s="54" t="str">
        <f t="shared" si="2"/>
        <v>F</v>
      </c>
      <c r="V6" s="54" t="str">
        <f t="shared" si="2"/>
        <v>S</v>
      </c>
      <c r="W6" s="55" t="str">
        <f t="shared" si="2"/>
        <v>S</v>
      </c>
      <c r="X6" s="53" t="str">
        <f t="shared" si="2"/>
        <v>M</v>
      </c>
      <c r="Y6" s="54" t="str">
        <f t="shared" si="2"/>
        <v>T</v>
      </c>
      <c r="Z6" s="54" t="str">
        <f t="shared" si="2"/>
        <v>W</v>
      </c>
      <c r="AA6" s="54" t="str">
        <f t="shared" si="2"/>
        <v>T</v>
      </c>
      <c r="AB6" s="54" t="str">
        <f t="shared" si="2"/>
        <v>F</v>
      </c>
      <c r="AC6" s="54" t="str">
        <f t="shared" si="2"/>
        <v>S</v>
      </c>
      <c r="AD6" s="55" t="str">
        <f t="shared" si="2"/>
        <v>S</v>
      </c>
      <c r="AE6" s="53" t="str">
        <f t="shared" si="2"/>
        <v>M</v>
      </c>
      <c r="AF6" s="54" t="str">
        <f t="shared" si="2"/>
        <v>T</v>
      </c>
      <c r="AG6" s="54" t="str">
        <f t="shared" si="2"/>
        <v>W</v>
      </c>
      <c r="AH6" s="54" t="str">
        <f t="shared" si="2"/>
        <v>T</v>
      </c>
      <c r="AI6" s="54" t="str">
        <f t="shared" si="2"/>
        <v>F</v>
      </c>
      <c r="AJ6" s="54" t="str">
        <f t="shared" si="2"/>
        <v>S</v>
      </c>
      <c r="AK6" s="55" t="str">
        <f t="shared" si="2"/>
        <v>S</v>
      </c>
      <c r="AL6" s="53" t="str">
        <f t="shared" si="2"/>
        <v>M</v>
      </c>
      <c r="AM6" s="54" t="str">
        <f t="shared" si="2"/>
        <v>T</v>
      </c>
      <c r="AN6" s="54" t="str">
        <f t="shared" si="2"/>
        <v>W</v>
      </c>
      <c r="AO6" s="54" t="str">
        <f t="shared" si="2"/>
        <v>T</v>
      </c>
      <c r="AP6" s="54" t="str">
        <f t="shared" ref="AP6:BM6" si="3">CHOOSE(WEEKDAY(AP5,1),"S","M","T","W","T","F","S")</f>
        <v>F</v>
      </c>
      <c r="AQ6" s="54" t="str">
        <f t="shared" si="3"/>
        <v>S</v>
      </c>
      <c r="AR6" s="55" t="str">
        <f t="shared" si="3"/>
        <v>S</v>
      </c>
      <c r="AS6" s="53" t="str">
        <f t="shared" si="3"/>
        <v>M</v>
      </c>
      <c r="AT6" s="54" t="str">
        <f t="shared" si="3"/>
        <v>T</v>
      </c>
      <c r="AU6" s="54" t="str">
        <f t="shared" si="3"/>
        <v>W</v>
      </c>
      <c r="AV6" s="54" t="str">
        <f t="shared" si="3"/>
        <v>T</v>
      </c>
      <c r="AW6" s="54" t="str">
        <f t="shared" si="3"/>
        <v>F</v>
      </c>
      <c r="AX6" s="54" t="str">
        <f t="shared" si="3"/>
        <v>S</v>
      </c>
      <c r="AY6" s="55" t="str">
        <f t="shared" si="3"/>
        <v>S</v>
      </c>
      <c r="AZ6" s="53" t="str">
        <f t="shared" si="3"/>
        <v>M</v>
      </c>
      <c r="BA6" s="54" t="str">
        <f t="shared" si="3"/>
        <v>T</v>
      </c>
      <c r="BB6" s="54" t="str">
        <f t="shared" si="3"/>
        <v>W</v>
      </c>
      <c r="BC6" s="54" t="str">
        <f t="shared" si="3"/>
        <v>T</v>
      </c>
      <c r="BD6" s="54" t="str">
        <f t="shared" si="3"/>
        <v>F</v>
      </c>
      <c r="BE6" s="54" t="str">
        <f t="shared" si="3"/>
        <v>S</v>
      </c>
      <c r="BF6" s="55" t="str">
        <f t="shared" si="3"/>
        <v>S</v>
      </c>
      <c r="BG6" s="53" t="str">
        <f t="shared" si="3"/>
        <v>M</v>
      </c>
      <c r="BH6" s="54" t="str">
        <f t="shared" si="3"/>
        <v>T</v>
      </c>
      <c r="BI6" s="54" t="str">
        <f t="shared" si="3"/>
        <v>W</v>
      </c>
      <c r="BJ6" s="54" t="str">
        <f t="shared" si="3"/>
        <v>T</v>
      </c>
      <c r="BK6" s="54" t="str">
        <f t="shared" si="3"/>
        <v>F</v>
      </c>
      <c r="BL6" s="54" t="str">
        <f t="shared" si="3"/>
        <v>S</v>
      </c>
      <c r="BM6" s="55" t="str">
        <f t="shared" si="3"/>
        <v>S</v>
      </c>
    </row>
    <row r="7" spans="1:65" s="12" customFormat="1" ht="12">
      <c r="A7" s="10" t="str">
        <f>IF(ISERROR(VALUE(SUBSTITUTE(prevWBS,".",""))),"1",IF(ISERROR(FIND("`",SUBSTITUTE(prevWBS,".","`",1))),TEXT(VALUE(prevWBS)+1,"#"),TEXT(VALUE(LEFT(prevWBS,FIND("`",SUBSTITUTE(prevWBS,".","`",1))-1))+1,"#")))</f>
        <v>1</v>
      </c>
      <c r="B7" s="11" t="s">
        <v>1</v>
      </c>
      <c r="C7" s="61"/>
      <c r="D7" s="61"/>
      <c r="E7" s="13"/>
      <c r="F7" s="14" t="str">
        <f t="shared" ref="F7:F20" si="4">IF(ISBLANK(E7)," - ",IF(G7=0,E7,E7+G7-1))</f>
        <v xml:space="preserve"> - </v>
      </c>
      <c r="G7" s="15"/>
      <c r="H7" s="16"/>
      <c r="I7" s="17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</row>
    <row r="8" spans="1:65" s="21" customFormat="1" ht="12">
      <c r="A8" s="19" t="str">
        <f t="shared" ref="A8" si="5">IF(ISERROR(VALUE(SUBSTITUTE(prevWBS,".",""))),"0.1",IF(ISERROR(FIND("`",SUBSTITUTE(prevWBS,".","`",1))),prevWBS&amp;".1",LEFT(prevWBS,FIND("`",SUBSTITUTE(prevWBS,".","`",1)))&amp;IF(ISERROR(FIND("`",SUBSTITUTE(prevWBS,".","`",2))),VALUE(RIGHT(prevWBS,LEN(prevWBS)-FIND("`",SUBSTITUTE(prevWBS,".","`",1))))+1,VALUE(MID(prevWBS,FIND("`",SUBSTITUTE(prevWBS,".","`",1))+1,(FIND("`",SUBSTITUTE(prevWBS,".","`",2))-FIND("`",SUBSTITUTE(prevWBS,".","`",1))-1)))+1)))</f>
        <v>1.1</v>
      </c>
      <c r="B8" s="20" t="s">
        <v>1</v>
      </c>
      <c r="C8" s="35"/>
      <c r="D8" s="66"/>
      <c r="E8" s="57">
        <v>43466</v>
      </c>
      <c r="F8" s="58">
        <f t="shared" si="4"/>
        <v>43466</v>
      </c>
      <c r="G8" s="22">
        <v>0</v>
      </c>
      <c r="H8" s="23">
        <v>0</v>
      </c>
      <c r="I8" s="24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</row>
    <row r="9" spans="1:65" s="28" customFormat="1" ht="12">
      <c r="A9" s="26" t="s">
        <v>11</v>
      </c>
      <c r="B9" s="27" t="s">
        <v>8</v>
      </c>
      <c r="C9" s="36"/>
      <c r="D9" s="67"/>
      <c r="E9" s="57">
        <v>43466</v>
      </c>
      <c r="F9" s="58">
        <f t="shared" si="4"/>
        <v>43466</v>
      </c>
      <c r="G9" s="29">
        <v>0</v>
      </c>
      <c r="H9" s="30">
        <v>0</v>
      </c>
      <c r="I9" s="31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</row>
    <row r="10" spans="1:65" s="28" customFormat="1" ht="12">
      <c r="A10" s="26" t="s">
        <v>12</v>
      </c>
      <c r="B10" s="27" t="s">
        <v>9</v>
      </c>
      <c r="C10" s="36"/>
      <c r="D10" s="67"/>
      <c r="E10" s="57">
        <v>43466</v>
      </c>
      <c r="F10" s="58">
        <f t="shared" si="4"/>
        <v>43466</v>
      </c>
      <c r="G10" s="29">
        <v>0</v>
      </c>
      <c r="H10" s="30">
        <v>0</v>
      </c>
      <c r="I10" s="31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</row>
    <row r="11" spans="1:65" s="28" customFormat="1" ht="12">
      <c r="A11" s="26" t="str">
        <f>IF(ISERROR(VALUE(SUBSTITUTE(prevWBS,".",""))),"0.0.1",IF(ISERROR(FIND("`",SUBSTITUTE(prevWBS,".","`",2))),prevWBS&amp;".1",LEFT(prevWBS,FIND("`",SUBSTITUTE(prevWBS,".","`",2)))&amp;IF(ISERROR(FIND("`",SUBSTITUTE(prevWBS,".","`",3))),VALUE(RIGHT(prevWBS,LEN(prevWBS)-FIND("`",SUBSTITUTE(prevWBS,".","`",2))))+1,VALUE(MID(prevWBS,FIND("`",SUBSTITUTE(prevWBS,".","`",2))+1,(FIND("`",SUBSTITUTE(prevWBS,".","`",3))-FIND("`",SUBSTITUTE(prevWBS,".","`",2))-1)))+1)))</f>
        <v>1.1.3</v>
      </c>
      <c r="B11" s="27" t="s">
        <v>10</v>
      </c>
      <c r="C11" s="36"/>
      <c r="D11" s="67"/>
      <c r="E11" s="57">
        <v>43466</v>
      </c>
      <c r="F11" s="58">
        <f t="shared" si="4"/>
        <v>43466</v>
      </c>
      <c r="G11" s="29">
        <v>0</v>
      </c>
      <c r="H11" s="30">
        <v>0</v>
      </c>
      <c r="I11" s="31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</row>
    <row r="12" spans="1:65" s="12" customFormat="1" ht="12">
      <c r="A12" s="10" t="str">
        <f>IF(ISERROR(VALUE(SUBSTITUTE(prevWBS,".",""))),"1",IF(ISERROR(FIND("`",SUBSTITUTE(prevWBS,".","`",1))),TEXT(VALUE(prevWBS)+1,"#"),TEXT(VALUE(LEFT(prevWBS,FIND("`",SUBSTITUTE(prevWBS,".","`",1))-1))+1,"#")))</f>
        <v>2</v>
      </c>
      <c r="B12" s="11" t="s">
        <v>3</v>
      </c>
      <c r="C12" s="61"/>
      <c r="D12" s="61"/>
      <c r="E12" s="13"/>
      <c r="F12" s="14" t="str">
        <f t="shared" si="4"/>
        <v xml:space="preserve"> - </v>
      </c>
      <c r="G12" s="15"/>
      <c r="H12" s="16"/>
      <c r="I12" s="17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</row>
    <row r="13" spans="1:65" s="21" customFormat="1" ht="12">
      <c r="A13" s="19" t="str">
        <f>IF(ISERROR(VALUE(SUBSTITUTE(prevWBS,".",""))),"0.1",IF(ISERROR(FIND("`",SUBSTITUTE(prevWBS,".","`",1))),prevWBS&amp;".1",LEFT(prevWBS,FIND("`",SUBSTITUTE(prevWBS,".","`",1)))&amp;IF(ISERROR(FIND("`",SUBSTITUTE(prevWBS,".","`",2))),VALUE(RIGHT(prevWBS,LEN(prevWBS)-FIND("`",SUBSTITUTE(prevWBS,".","`",1))))+1,VALUE(MID(prevWBS,FIND("`",SUBSTITUTE(prevWBS,".","`",1))+1,(FIND("`",SUBSTITUTE(prevWBS,".","`",2))-FIND("`",SUBSTITUTE(prevWBS,".","`",1))-1)))+1)))</f>
        <v>2.1</v>
      </c>
      <c r="B13" s="20" t="s">
        <v>2</v>
      </c>
      <c r="C13" s="35"/>
      <c r="D13" s="66"/>
      <c r="E13" s="57">
        <v>43466</v>
      </c>
      <c r="F13" s="58">
        <f t="shared" si="4"/>
        <v>43466</v>
      </c>
      <c r="G13" s="22">
        <v>0</v>
      </c>
      <c r="H13" s="23">
        <v>0</v>
      </c>
      <c r="I13" s="24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</row>
    <row r="14" spans="1:65" s="21" customFormat="1" ht="12">
      <c r="A14" s="19" t="s">
        <v>15</v>
      </c>
      <c r="B14" s="59" t="s">
        <v>13</v>
      </c>
      <c r="C14" s="35"/>
      <c r="D14" s="66"/>
      <c r="E14" s="57">
        <v>43466</v>
      </c>
      <c r="F14" s="58">
        <f t="shared" si="4"/>
        <v>43466</v>
      </c>
      <c r="G14" s="22">
        <v>0</v>
      </c>
      <c r="H14" s="23">
        <v>0</v>
      </c>
      <c r="I14" s="24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</row>
    <row r="15" spans="1:65" s="21" customFormat="1" ht="12">
      <c r="A15" s="19" t="s">
        <v>16</v>
      </c>
      <c r="B15" s="59" t="s">
        <v>14</v>
      </c>
      <c r="C15" s="35"/>
      <c r="D15" s="66"/>
      <c r="E15" s="57">
        <v>43466</v>
      </c>
      <c r="F15" s="58">
        <f t="shared" si="4"/>
        <v>43466</v>
      </c>
      <c r="G15" s="22">
        <v>0</v>
      </c>
      <c r="H15" s="23">
        <v>0</v>
      </c>
      <c r="I15" s="24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</row>
    <row r="16" spans="1:65" s="21" customFormat="1" ht="12">
      <c r="A16" s="19" t="str">
        <f t="shared" ref="A16:A22" si="6">IF(ISERROR(VALUE(SUBSTITUTE(prevWBS,".",""))),"0.1",IF(ISERROR(FIND("`",SUBSTITUTE(prevWBS,".","`",1))),prevWBS&amp;".1",LEFT(prevWBS,FIND("`",SUBSTITUTE(prevWBS,".","`",1)))&amp;IF(ISERROR(FIND("`",SUBSTITUTE(prevWBS,".","`",2))),VALUE(RIGHT(prevWBS,LEN(prevWBS)-FIND("`",SUBSTITUTE(prevWBS,".","`",1))))+1,VALUE(MID(prevWBS,FIND("`",SUBSTITUTE(prevWBS,".","`",1))+1,(FIND("`",SUBSTITUTE(prevWBS,".","`",2))-FIND("`",SUBSTITUTE(prevWBS,".","`",1))-1)))+1)))</f>
        <v>2.2</v>
      </c>
      <c r="B16" s="20" t="s">
        <v>24</v>
      </c>
      <c r="C16" s="35"/>
      <c r="D16" s="66"/>
      <c r="E16" s="57">
        <v>43466</v>
      </c>
      <c r="F16" s="58">
        <f t="shared" si="4"/>
        <v>43466</v>
      </c>
      <c r="G16" s="22">
        <v>0</v>
      </c>
      <c r="H16" s="23">
        <v>0</v>
      </c>
      <c r="I16" s="24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</row>
    <row r="17" spans="1:65" s="21" customFormat="1" ht="12">
      <c r="A17" s="19" t="str">
        <f t="shared" si="6"/>
        <v>2.3</v>
      </c>
      <c r="B17" s="20" t="s">
        <v>61</v>
      </c>
      <c r="C17" s="35"/>
      <c r="D17" s="66"/>
      <c r="E17" s="57">
        <v>43466</v>
      </c>
      <c r="F17" s="58">
        <f t="shared" si="4"/>
        <v>43466</v>
      </c>
      <c r="G17" s="22">
        <v>0</v>
      </c>
      <c r="H17" s="23">
        <v>0</v>
      </c>
      <c r="I17" s="24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</row>
    <row r="18" spans="1:65" s="21" customFormat="1" ht="12">
      <c r="A18" s="19" t="str">
        <f t="shared" si="6"/>
        <v>2.4</v>
      </c>
      <c r="B18" s="60" t="s">
        <v>25</v>
      </c>
      <c r="C18" s="35"/>
      <c r="D18" s="66"/>
      <c r="E18" s="57">
        <v>43466</v>
      </c>
      <c r="F18" s="58">
        <f t="shared" si="4"/>
        <v>43466</v>
      </c>
      <c r="G18" s="22">
        <v>0</v>
      </c>
      <c r="H18" s="23">
        <v>0</v>
      </c>
      <c r="I18" s="24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</row>
    <row r="19" spans="1:65" s="21" customFormat="1" ht="12">
      <c r="A19" s="19" t="str">
        <f t="shared" si="6"/>
        <v>2.5</v>
      </c>
      <c r="B19" s="60" t="s">
        <v>26</v>
      </c>
      <c r="C19" s="35"/>
      <c r="D19" s="66"/>
      <c r="E19" s="57">
        <v>43466</v>
      </c>
      <c r="F19" s="58">
        <f t="shared" si="4"/>
        <v>43466</v>
      </c>
      <c r="G19" s="22">
        <v>0</v>
      </c>
      <c r="H19" s="23">
        <v>0</v>
      </c>
      <c r="I19" s="24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</row>
    <row r="20" spans="1:65" s="21" customFormat="1" ht="12">
      <c r="A20" s="19" t="str">
        <f t="shared" si="6"/>
        <v>2.6</v>
      </c>
      <c r="B20" s="60" t="s">
        <v>27</v>
      </c>
      <c r="C20" s="35"/>
      <c r="D20" s="66"/>
      <c r="E20" s="57">
        <v>43466</v>
      </c>
      <c r="F20" s="58">
        <f t="shared" si="4"/>
        <v>43466</v>
      </c>
      <c r="G20" s="22">
        <v>0</v>
      </c>
      <c r="H20" s="23">
        <v>0</v>
      </c>
      <c r="I20" s="24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</row>
    <row r="21" spans="1:65" s="21" customFormat="1" ht="12">
      <c r="A21" s="19" t="str">
        <f t="shared" si="6"/>
        <v>2.7</v>
      </c>
      <c r="B21" s="60" t="s">
        <v>28</v>
      </c>
      <c r="C21" s="35"/>
      <c r="D21" s="66"/>
      <c r="E21" s="57">
        <v>43466</v>
      </c>
      <c r="F21" s="58">
        <f>IF(ISBLANK(E21)," - ",IF(G21=0,E21,E21+G21-1))</f>
        <v>43466</v>
      </c>
      <c r="G21" s="22">
        <v>0</v>
      </c>
      <c r="H21" s="23">
        <v>0</v>
      </c>
      <c r="I21" s="24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</row>
    <row r="22" spans="1:65" s="21" customFormat="1" ht="12">
      <c r="A22" s="19" t="str">
        <f t="shared" si="6"/>
        <v>2.8</v>
      </c>
      <c r="B22" s="60" t="s">
        <v>31</v>
      </c>
      <c r="C22" s="35"/>
      <c r="D22" s="66"/>
      <c r="E22" s="57">
        <v>43466</v>
      </c>
      <c r="F22" s="58">
        <f>IF(ISBLANK(E22)," - ",IF(G22=0,E22,E22+G22-1))</f>
        <v>43466</v>
      </c>
      <c r="G22" s="22">
        <v>0</v>
      </c>
      <c r="H22" s="23">
        <v>0</v>
      </c>
      <c r="I22" s="24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</row>
    <row r="23" spans="1:65" s="12" customFormat="1" ht="12">
      <c r="A23" s="10" t="str">
        <f>IF(ISERROR(VALUE(SUBSTITUTE(prevWBS,".",""))),"1",IF(ISERROR(FIND("`",SUBSTITUTE(prevWBS,".","`",1))),TEXT(VALUE(prevWBS)+1,"#"),TEXT(VALUE(LEFT(prevWBS,FIND("`",SUBSTITUTE(prevWBS,".","`",1))-1))+1,"#")))</f>
        <v>3</v>
      </c>
      <c r="B23" s="11" t="s">
        <v>33</v>
      </c>
      <c r="C23" s="61"/>
      <c r="D23" s="61"/>
      <c r="E23" s="13"/>
      <c r="F23" s="14" t="str">
        <f t="shared" ref="F23:F143" si="7">IF(ISBLANK(E23)," - ",IF(G23=0,E23,E23+G23-1))</f>
        <v xml:space="preserve"> - </v>
      </c>
      <c r="G23" s="15"/>
      <c r="H23" s="16"/>
      <c r="I23" s="17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</row>
    <row r="24" spans="1:65" s="21" customFormat="1" ht="12">
      <c r="A24" s="19" t="str">
        <f>IF(ISERROR(VALUE(SUBSTITUTE(prevWBS,".",""))),"0.1",IF(ISERROR(FIND("`",SUBSTITUTE(prevWBS,".","`",1))),prevWBS&amp;".1",LEFT(prevWBS,FIND("`",SUBSTITUTE(prevWBS,".","`",1)))&amp;IF(ISERROR(FIND("`",SUBSTITUTE(prevWBS,".","`",2))),VALUE(RIGHT(prevWBS,LEN(prevWBS)-FIND("`",SUBSTITUTE(prevWBS,".","`",1))))+1,VALUE(MID(prevWBS,FIND("`",SUBSTITUTE(prevWBS,".","`",1))+1,(FIND("`",SUBSTITUTE(prevWBS,".","`",2))-FIND("`",SUBSTITUTE(prevWBS,".","`",1))-1)))+1)))</f>
        <v>3.1</v>
      </c>
      <c r="B24" s="20" t="s">
        <v>82</v>
      </c>
      <c r="C24" s="35"/>
      <c r="D24" s="66"/>
      <c r="E24" s="57">
        <v>43466</v>
      </c>
      <c r="F24" s="58">
        <f t="shared" si="7"/>
        <v>43466</v>
      </c>
      <c r="G24" s="22">
        <v>0</v>
      </c>
      <c r="H24" s="23">
        <v>0</v>
      </c>
      <c r="I24" s="24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</row>
    <row r="25" spans="1:65" s="21" customFormat="1" ht="12">
      <c r="A25" s="19" t="s">
        <v>34</v>
      </c>
      <c r="B25" s="59" t="s">
        <v>88</v>
      </c>
      <c r="C25" s="35"/>
      <c r="D25" s="66"/>
      <c r="E25" s="57">
        <v>43466</v>
      </c>
      <c r="F25" s="58">
        <f t="shared" si="7"/>
        <v>43466</v>
      </c>
      <c r="G25" s="22">
        <v>0</v>
      </c>
      <c r="H25" s="23">
        <v>0</v>
      </c>
      <c r="I25" s="24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</row>
    <row r="26" spans="1:65" s="21" customFormat="1" ht="12">
      <c r="A26" s="19">
        <v>3.2</v>
      </c>
      <c r="B26" s="60" t="s">
        <v>156</v>
      </c>
      <c r="C26" s="35"/>
      <c r="D26" s="66"/>
      <c r="E26" s="57">
        <v>43466</v>
      </c>
      <c r="F26" s="58">
        <f t="shared" ref="F26:F27" si="8">IF(ISBLANK(E26)," - ",IF(G26=0,E26,E26+G26-1))</f>
        <v>43466</v>
      </c>
      <c r="G26" s="22">
        <v>0</v>
      </c>
      <c r="H26" s="23">
        <v>0</v>
      </c>
      <c r="I26" s="24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</row>
    <row r="27" spans="1:65" s="21" customFormat="1" ht="12">
      <c r="A27" s="19" t="s">
        <v>35</v>
      </c>
      <c r="B27" s="59" t="s">
        <v>89</v>
      </c>
      <c r="C27" s="35"/>
      <c r="D27" s="66"/>
      <c r="E27" s="57">
        <v>43466</v>
      </c>
      <c r="F27" s="58">
        <f t="shared" si="8"/>
        <v>43466</v>
      </c>
      <c r="G27" s="22">
        <v>0</v>
      </c>
      <c r="H27" s="23">
        <v>0</v>
      </c>
      <c r="I27" s="24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</row>
    <row r="28" spans="1:65" s="21" customFormat="1" ht="12">
      <c r="A28" s="19">
        <v>3.3</v>
      </c>
      <c r="B28" s="60" t="s">
        <v>157</v>
      </c>
      <c r="C28" s="35"/>
      <c r="D28" s="66"/>
      <c r="E28" s="57">
        <v>43466</v>
      </c>
      <c r="F28" s="58">
        <f t="shared" si="7"/>
        <v>43466</v>
      </c>
      <c r="G28" s="22">
        <v>0</v>
      </c>
      <c r="H28" s="23">
        <v>0</v>
      </c>
      <c r="I28" s="24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</row>
    <row r="29" spans="1:65" s="21" customFormat="1" ht="12">
      <c r="A29" s="19" t="s">
        <v>91</v>
      </c>
      <c r="B29" s="59" t="s">
        <v>92</v>
      </c>
      <c r="C29" s="35"/>
      <c r="D29" s="66"/>
      <c r="E29" s="57">
        <v>43466</v>
      </c>
      <c r="F29" s="58">
        <f t="shared" si="7"/>
        <v>43466</v>
      </c>
      <c r="G29" s="22">
        <v>0</v>
      </c>
      <c r="H29" s="23"/>
      <c r="I29" s="24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</row>
    <row r="30" spans="1:65" s="21" customFormat="1" ht="12">
      <c r="A30" s="19" t="s">
        <v>90</v>
      </c>
      <c r="B30" s="59" t="s">
        <v>93</v>
      </c>
      <c r="C30" s="35"/>
      <c r="D30" s="66"/>
      <c r="E30" s="57">
        <v>43466</v>
      </c>
      <c r="F30" s="58">
        <f t="shared" si="7"/>
        <v>43466</v>
      </c>
      <c r="G30" s="22">
        <v>0</v>
      </c>
      <c r="H30" s="23">
        <v>0</v>
      </c>
      <c r="I30" s="24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</row>
    <row r="31" spans="1:65" s="12" customFormat="1" ht="12">
      <c r="A31" s="10">
        <v>4</v>
      </c>
      <c r="B31" s="11" t="s">
        <v>37</v>
      </c>
      <c r="C31" s="61"/>
      <c r="D31" s="61"/>
      <c r="E31" s="13"/>
      <c r="F31" s="14" t="str">
        <f t="shared" ref="F31:F45" si="9">IF(ISBLANK(E31)," - ",IF(G31=0,E31,E31+G31-1))</f>
        <v xml:space="preserve"> - </v>
      </c>
      <c r="G31" s="15"/>
      <c r="H31" s="16"/>
      <c r="I31" s="17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</row>
    <row r="32" spans="1:65" s="21" customFormat="1" ht="12">
      <c r="A32" s="19" t="str">
        <f t="shared" ref="A32:A48" si="10">IF(ISERROR(VALUE(SUBSTITUTE(prevWBS,".",""))),"0.1",IF(ISERROR(FIND("`",SUBSTITUTE(prevWBS,".","`",1))),prevWBS&amp;".1",LEFT(prevWBS,FIND("`",SUBSTITUTE(prevWBS,".","`",1)))&amp;IF(ISERROR(FIND("`",SUBSTITUTE(prevWBS,".","`",2))),VALUE(RIGHT(prevWBS,LEN(prevWBS)-FIND("`",SUBSTITUTE(prevWBS,".","`",1))))+1,VALUE(MID(prevWBS,FIND("`",SUBSTITUTE(prevWBS,".","`",1))+1,(FIND("`",SUBSTITUTE(prevWBS,".","`",2))-FIND("`",SUBSTITUTE(prevWBS,".","`",1))-1)))+1)))</f>
        <v>4.1</v>
      </c>
      <c r="B32" s="20" t="s">
        <v>73</v>
      </c>
      <c r="C32" s="35"/>
      <c r="D32" s="66"/>
      <c r="E32" s="57">
        <v>43466</v>
      </c>
      <c r="F32" s="58">
        <f t="shared" si="9"/>
        <v>43466</v>
      </c>
      <c r="G32" s="22">
        <v>0</v>
      </c>
      <c r="H32" s="23">
        <v>0</v>
      </c>
      <c r="I32" s="24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</row>
    <row r="33" spans="1:65" s="21" customFormat="1" ht="12">
      <c r="A33" s="19" t="s">
        <v>67</v>
      </c>
      <c r="B33" s="59" t="s">
        <v>62</v>
      </c>
      <c r="C33" s="35"/>
      <c r="D33" s="66"/>
      <c r="E33" s="57">
        <v>43466</v>
      </c>
      <c r="F33" s="58">
        <f t="shared" si="9"/>
        <v>43466</v>
      </c>
      <c r="G33" s="22">
        <v>0</v>
      </c>
      <c r="H33" s="23">
        <v>0</v>
      </c>
      <c r="I33" s="24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</row>
    <row r="34" spans="1:65" s="21" customFormat="1" ht="12">
      <c r="A34" s="19" t="s">
        <v>68</v>
      </c>
      <c r="B34" s="59" t="s">
        <v>223</v>
      </c>
      <c r="C34" s="35"/>
      <c r="D34" s="66"/>
      <c r="E34" s="57">
        <v>43466</v>
      </c>
      <c r="F34" s="58">
        <f t="shared" si="9"/>
        <v>43466</v>
      </c>
      <c r="G34" s="22">
        <v>0</v>
      </c>
      <c r="H34" s="23">
        <v>0</v>
      </c>
      <c r="I34" s="24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</row>
    <row r="35" spans="1:65" s="21" customFormat="1" ht="12">
      <c r="A35" s="19" t="s">
        <v>69</v>
      </c>
      <c r="B35" s="59" t="s">
        <v>63</v>
      </c>
      <c r="C35" s="35"/>
      <c r="D35" s="66"/>
      <c r="E35" s="57">
        <v>43466</v>
      </c>
      <c r="F35" s="58">
        <f t="shared" si="9"/>
        <v>43466</v>
      </c>
      <c r="G35" s="22">
        <v>0</v>
      </c>
      <c r="H35" s="23">
        <v>0</v>
      </c>
      <c r="I35" s="24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</row>
    <row r="36" spans="1:65" s="21" customFormat="1" ht="12">
      <c r="A36" s="19" t="s">
        <v>227</v>
      </c>
      <c r="B36" s="59" t="s">
        <v>226</v>
      </c>
      <c r="C36" s="35"/>
      <c r="D36" s="66"/>
      <c r="E36" s="57">
        <v>43466</v>
      </c>
      <c r="F36" s="58">
        <f t="shared" si="9"/>
        <v>43466</v>
      </c>
      <c r="G36" s="22">
        <v>0</v>
      </c>
      <c r="H36" s="23">
        <v>0</v>
      </c>
      <c r="I36" s="24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</row>
    <row r="37" spans="1:65" s="21" customFormat="1" ht="12">
      <c r="A37" s="19" t="s">
        <v>228</v>
      </c>
      <c r="B37" s="59" t="s">
        <v>224</v>
      </c>
      <c r="C37" s="35"/>
      <c r="D37" s="66"/>
      <c r="E37" s="57">
        <v>43466</v>
      </c>
      <c r="F37" s="58">
        <f t="shared" si="9"/>
        <v>43466</v>
      </c>
      <c r="G37" s="22">
        <v>0</v>
      </c>
      <c r="H37" s="23">
        <v>0</v>
      </c>
      <c r="I37" s="24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</row>
    <row r="38" spans="1:65" s="21" customFormat="1" ht="12">
      <c r="A38" s="19" t="s">
        <v>229</v>
      </c>
      <c r="B38" s="59" t="s">
        <v>41</v>
      </c>
      <c r="C38" s="35"/>
      <c r="D38" s="66"/>
      <c r="E38" s="57">
        <v>43466</v>
      </c>
      <c r="F38" s="58">
        <f t="shared" si="9"/>
        <v>43466</v>
      </c>
      <c r="G38" s="22">
        <v>0</v>
      </c>
      <c r="H38" s="23">
        <v>0</v>
      </c>
      <c r="I38" s="24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</row>
    <row r="39" spans="1:65" s="21" customFormat="1" ht="12">
      <c r="A39" s="19" t="str">
        <f t="shared" si="10"/>
        <v>4.2</v>
      </c>
      <c r="B39" s="20" t="s">
        <v>74</v>
      </c>
      <c r="C39" s="35"/>
      <c r="D39" s="66"/>
      <c r="E39" s="57">
        <v>43466</v>
      </c>
      <c r="F39" s="58">
        <f t="shared" si="9"/>
        <v>43466</v>
      </c>
      <c r="G39" s="22">
        <v>0</v>
      </c>
      <c r="H39" s="23">
        <v>0</v>
      </c>
      <c r="I39" s="24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</row>
    <row r="40" spans="1:65" s="21" customFormat="1" ht="12">
      <c r="A40" s="19" t="s">
        <v>70</v>
      </c>
      <c r="B40" s="59" t="s">
        <v>62</v>
      </c>
      <c r="C40" s="35"/>
      <c r="D40" s="66"/>
      <c r="E40" s="57">
        <v>43466</v>
      </c>
      <c r="F40" s="58">
        <f t="shared" si="9"/>
        <v>43466</v>
      </c>
      <c r="G40" s="22">
        <v>0</v>
      </c>
      <c r="H40" s="23">
        <v>0</v>
      </c>
      <c r="I40" s="24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</row>
    <row r="41" spans="1:65" s="21" customFormat="1" ht="12">
      <c r="A41" s="19" t="s">
        <v>71</v>
      </c>
      <c r="B41" s="59" t="s">
        <v>223</v>
      </c>
      <c r="C41" s="35"/>
      <c r="D41" s="66"/>
      <c r="E41" s="57">
        <v>43466</v>
      </c>
      <c r="F41" s="58">
        <f t="shared" si="9"/>
        <v>43466</v>
      </c>
      <c r="G41" s="22">
        <v>0</v>
      </c>
      <c r="H41" s="23">
        <v>0</v>
      </c>
      <c r="I41" s="24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</row>
    <row r="42" spans="1:65" s="21" customFormat="1" ht="12">
      <c r="A42" s="19" t="s">
        <v>72</v>
      </c>
      <c r="B42" s="59" t="s">
        <v>63</v>
      </c>
      <c r="C42" s="35"/>
      <c r="D42" s="66"/>
      <c r="E42" s="57">
        <v>43466</v>
      </c>
      <c r="F42" s="58">
        <f t="shared" si="9"/>
        <v>43466</v>
      </c>
      <c r="G42" s="22">
        <v>0</v>
      </c>
      <c r="H42" s="23">
        <v>0</v>
      </c>
      <c r="I42" s="24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</row>
    <row r="43" spans="1:65" s="21" customFormat="1" ht="12">
      <c r="A43" s="19" t="s">
        <v>227</v>
      </c>
      <c r="B43" s="59" t="s">
        <v>226</v>
      </c>
      <c r="C43" s="35"/>
      <c r="D43" s="66"/>
      <c r="E43" s="57">
        <v>43466</v>
      </c>
      <c r="F43" s="58">
        <f t="shared" si="9"/>
        <v>43466</v>
      </c>
      <c r="G43" s="22">
        <v>0</v>
      </c>
      <c r="H43" s="23">
        <v>0</v>
      </c>
      <c r="I43" s="24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  <c r="BK43" s="25"/>
      <c r="BL43" s="25"/>
      <c r="BM43" s="25"/>
    </row>
    <row r="44" spans="1:65" s="21" customFormat="1" ht="12">
      <c r="A44" s="19" t="s">
        <v>71</v>
      </c>
      <c r="B44" s="59" t="s">
        <v>224</v>
      </c>
      <c r="C44" s="35"/>
      <c r="D44" s="66"/>
      <c r="E44" s="57">
        <v>43466</v>
      </c>
      <c r="F44" s="58">
        <f t="shared" si="9"/>
        <v>43466</v>
      </c>
      <c r="G44" s="22">
        <v>0</v>
      </c>
      <c r="H44" s="23">
        <v>0</v>
      </c>
      <c r="I44" s="24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25"/>
      <c r="BG44" s="25"/>
      <c r="BH44" s="25"/>
      <c r="BI44" s="25"/>
      <c r="BJ44" s="25"/>
      <c r="BK44" s="25"/>
      <c r="BL44" s="25"/>
      <c r="BM44" s="25"/>
    </row>
    <row r="45" spans="1:65" s="21" customFormat="1" ht="12">
      <c r="A45" s="19" t="s">
        <v>72</v>
      </c>
      <c r="B45" s="59" t="s">
        <v>64</v>
      </c>
      <c r="C45" s="35"/>
      <c r="D45" s="66"/>
      <c r="E45" s="57">
        <v>43466</v>
      </c>
      <c r="F45" s="58">
        <f t="shared" si="9"/>
        <v>43466</v>
      </c>
      <c r="G45" s="22">
        <v>0</v>
      </c>
      <c r="H45" s="23">
        <v>0</v>
      </c>
      <c r="I45" s="24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25"/>
      <c r="BE45" s="25"/>
      <c r="BF45" s="25"/>
      <c r="BG45" s="25"/>
      <c r="BH45" s="25"/>
      <c r="BI45" s="25"/>
      <c r="BJ45" s="25"/>
      <c r="BK45" s="25"/>
      <c r="BL45" s="25"/>
      <c r="BM45" s="25"/>
    </row>
    <row r="46" spans="1:65" s="21" customFormat="1" ht="12">
      <c r="A46" s="19" t="str">
        <f t="shared" si="10"/>
        <v>4.3</v>
      </c>
      <c r="B46" s="20" t="s">
        <v>65</v>
      </c>
      <c r="C46" s="35"/>
      <c r="D46" s="66"/>
      <c r="E46" s="57">
        <v>43466</v>
      </c>
      <c r="F46" s="58">
        <f t="shared" ref="F46" si="11">IF(ISBLANK(E46)," - ",IF(G46=0,E46,E46+G46-1))</f>
        <v>43466</v>
      </c>
      <c r="G46" s="22">
        <v>0</v>
      </c>
      <c r="H46" s="23">
        <v>0</v>
      </c>
      <c r="I46" s="24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  <c r="BA46" s="25"/>
      <c r="BB46" s="25"/>
      <c r="BC46" s="25"/>
      <c r="BD46" s="25"/>
      <c r="BE46" s="25"/>
      <c r="BF46" s="25"/>
      <c r="BG46" s="25"/>
      <c r="BH46" s="25"/>
      <c r="BI46" s="25"/>
      <c r="BJ46" s="25"/>
      <c r="BK46" s="25"/>
      <c r="BL46" s="25"/>
      <c r="BM46" s="25"/>
    </row>
    <row r="47" spans="1:65" s="21" customFormat="1" ht="12">
      <c r="A47" s="19" t="str">
        <f t="shared" si="10"/>
        <v>4.4</v>
      </c>
      <c r="B47" s="20" t="s">
        <v>42</v>
      </c>
      <c r="C47" s="35"/>
      <c r="D47" s="66"/>
      <c r="E47" s="57">
        <v>43466</v>
      </c>
      <c r="F47" s="58">
        <f t="shared" ref="F47" si="12">IF(ISBLANK(E47)," - ",IF(G47=0,E47,E47+G47-1))</f>
        <v>43466</v>
      </c>
      <c r="G47" s="22">
        <v>0</v>
      </c>
      <c r="H47" s="23">
        <v>0</v>
      </c>
      <c r="I47" s="24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  <c r="BA47" s="25"/>
      <c r="BB47" s="25"/>
      <c r="BC47" s="25"/>
      <c r="BD47" s="25"/>
      <c r="BE47" s="25"/>
      <c r="BF47" s="25"/>
      <c r="BG47" s="25"/>
      <c r="BH47" s="25"/>
      <c r="BI47" s="25"/>
      <c r="BJ47" s="25"/>
      <c r="BK47" s="25"/>
      <c r="BL47" s="25"/>
      <c r="BM47" s="25"/>
    </row>
    <row r="48" spans="1:65" s="21" customFormat="1" ht="12">
      <c r="A48" s="19" t="str">
        <f t="shared" si="10"/>
        <v>4.5</v>
      </c>
      <c r="B48" s="20" t="s">
        <v>66</v>
      </c>
      <c r="C48" s="35"/>
      <c r="D48" s="66"/>
      <c r="E48" s="57">
        <v>43466</v>
      </c>
      <c r="F48" s="58">
        <f>IF(ISBLANK(E48)," - ",IF(G48=0,E48,E48+G48-1))</f>
        <v>43466</v>
      </c>
      <c r="G48" s="22">
        <v>0</v>
      </c>
      <c r="H48" s="23">
        <v>0</v>
      </c>
      <c r="I48" s="24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25"/>
      <c r="AZ48" s="25"/>
      <c r="BA48" s="25"/>
      <c r="BB48" s="25"/>
      <c r="BC48" s="25"/>
      <c r="BD48" s="25"/>
      <c r="BE48" s="25"/>
      <c r="BF48" s="25"/>
      <c r="BG48" s="25"/>
      <c r="BH48" s="25"/>
      <c r="BI48" s="25"/>
      <c r="BJ48" s="25"/>
      <c r="BK48" s="25"/>
      <c r="BL48" s="25"/>
      <c r="BM48" s="25"/>
    </row>
    <row r="49" spans="1:65" s="12" customFormat="1" ht="12">
      <c r="A49" s="10">
        <v>5</v>
      </c>
      <c r="B49" s="11" t="s">
        <v>75</v>
      </c>
      <c r="C49" s="61"/>
      <c r="D49" s="61"/>
      <c r="E49" s="13"/>
      <c r="F49" s="14" t="str">
        <f t="shared" ref="F49" si="13">IF(ISBLANK(E49)," - ",IF(G49=0,E49,E49+G49-1))</f>
        <v xml:space="preserve"> - </v>
      </c>
      <c r="G49" s="15"/>
      <c r="H49" s="16"/>
      <c r="I49" s="17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/>
    </row>
    <row r="50" spans="1:65" s="21" customFormat="1" ht="12">
      <c r="A50" s="19" t="str">
        <f>IF(ISERROR(VALUE(SUBSTITUTE(prevWBS,".",""))),"0.1",IF(ISERROR(FIND("`",SUBSTITUTE(prevWBS,".","`",1))),prevWBS&amp;".1",LEFT(prevWBS,FIND("`",SUBSTITUTE(prevWBS,".","`",1)))&amp;IF(ISERROR(FIND("`",SUBSTITUTE(prevWBS,".","`",2))),VALUE(RIGHT(prevWBS,LEN(prevWBS)-FIND("`",SUBSTITUTE(prevWBS,".","`",1))))+1,VALUE(MID(prevWBS,FIND("`",SUBSTITUTE(prevWBS,".","`",1))+1,(FIND("`",SUBSTITUTE(prevWBS,".","`",2))-FIND("`",SUBSTITUTE(prevWBS,".","`",1))-1)))+1)))</f>
        <v>5.1</v>
      </c>
      <c r="B50" s="60" t="s">
        <v>76</v>
      </c>
      <c r="C50" s="35"/>
      <c r="D50" s="66"/>
      <c r="E50" s="57">
        <v>43466</v>
      </c>
      <c r="F50" s="58">
        <f t="shared" ref="F50:F56" si="14">IF(ISBLANK(E50)," - ",IF(G50=0,E50,E50+G50-1))</f>
        <v>43466</v>
      </c>
      <c r="G50" s="22">
        <v>0</v>
      </c>
      <c r="H50" s="23">
        <v>0</v>
      </c>
      <c r="I50" s="24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  <c r="BB50" s="25"/>
      <c r="BC50" s="25"/>
      <c r="BD50" s="25"/>
      <c r="BE50" s="25"/>
      <c r="BF50" s="25"/>
      <c r="BG50" s="25"/>
      <c r="BH50" s="25"/>
      <c r="BI50" s="25"/>
      <c r="BJ50" s="25"/>
      <c r="BK50" s="25"/>
      <c r="BL50" s="25"/>
      <c r="BM50" s="25"/>
    </row>
    <row r="51" spans="1:65" s="21" customFormat="1" ht="12">
      <c r="A51" s="19" t="s">
        <v>77</v>
      </c>
      <c r="B51" s="59" t="s">
        <v>83</v>
      </c>
      <c r="C51" s="35"/>
      <c r="D51" s="66"/>
      <c r="E51" s="57">
        <v>43466</v>
      </c>
      <c r="F51" s="58">
        <f t="shared" si="14"/>
        <v>43466</v>
      </c>
      <c r="G51" s="22">
        <v>0</v>
      </c>
      <c r="H51" s="23">
        <v>0</v>
      </c>
      <c r="I51" s="24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  <c r="AZ51" s="25"/>
      <c r="BA51" s="25"/>
      <c r="BB51" s="25"/>
      <c r="BC51" s="25"/>
      <c r="BD51" s="25"/>
      <c r="BE51" s="25"/>
      <c r="BF51" s="25"/>
      <c r="BG51" s="25"/>
      <c r="BH51" s="25"/>
      <c r="BI51" s="25"/>
      <c r="BJ51" s="25"/>
      <c r="BK51" s="25"/>
      <c r="BL51" s="25"/>
      <c r="BM51" s="25"/>
    </row>
    <row r="52" spans="1:65" s="21" customFormat="1" ht="12">
      <c r="A52" s="19" t="s">
        <v>78</v>
      </c>
      <c r="B52" s="59" t="s">
        <v>84</v>
      </c>
      <c r="C52" s="35"/>
      <c r="D52" s="66"/>
      <c r="E52" s="57">
        <v>43466</v>
      </c>
      <c r="F52" s="58">
        <f t="shared" si="14"/>
        <v>43466</v>
      </c>
      <c r="G52" s="22">
        <v>0</v>
      </c>
      <c r="H52" s="23">
        <v>0</v>
      </c>
      <c r="I52" s="24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  <c r="AZ52" s="25"/>
      <c r="BA52" s="25"/>
      <c r="BB52" s="25"/>
      <c r="BC52" s="25"/>
      <c r="BD52" s="25"/>
      <c r="BE52" s="25"/>
      <c r="BF52" s="25"/>
      <c r="BG52" s="25"/>
      <c r="BH52" s="25"/>
      <c r="BI52" s="25"/>
      <c r="BJ52" s="25"/>
      <c r="BK52" s="25"/>
      <c r="BL52" s="25"/>
      <c r="BM52" s="25"/>
    </row>
    <row r="53" spans="1:65" s="21" customFormat="1" ht="12">
      <c r="A53" s="19" t="s">
        <v>79</v>
      </c>
      <c r="B53" s="59" t="s">
        <v>85</v>
      </c>
      <c r="C53" s="35"/>
      <c r="D53" s="66"/>
      <c r="E53" s="57">
        <v>43466</v>
      </c>
      <c r="F53" s="58">
        <f t="shared" si="14"/>
        <v>43466</v>
      </c>
      <c r="G53" s="22">
        <v>0</v>
      </c>
      <c r="H53" s="23">
        <v>0</v>
      </c>
      <c r="I53" s="24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  <c r="AY53" s="25"/>
      <c r="AZ53" s="25"/>
      <c r="BA53" s="25"/>
      <c r="BB53" s="25"/>
      <c r="BC53" s="25"/>
      <c r="BD53" s="25"/>
      <c r="BE53" s="25"/>
      <c r="BF53" s="25"/>
      <c r="BG53" s="25"/>
      <c r="BH53" s="25"/>
      <c r="BI53" s="25"/>
      <c r="BJ53" s="25"/>
      <c r="BK53" s="25"/>
      <c r="BL53" s="25"/>
      <c r="BM53" s="25"/>
    </row>
    <row r="54" spans="1:65" s="21" customFormat="1" ht="12">
      <c r="A54" s="19" t="s">
        <v>80</v>
      </c>
      <c r="B54" s="59" t="s">
        <v>36</v>
      </c>
      <c r="C54" s="35"/>
      <c r="D54" s="66"/>
      <c r="E54" s="57">
        <v>43466</v>
      </c>
      <c r="F54" s="58">
        <f t="shared" si="14"/>
        <v>43466</v>
      </c>
      <c r="G54" s="22">
        <v>0</v>
      </c>
      <c r="H54" s="23">
        <v>0</v>
      </c>
      <c r="I54" s="24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25"/>
      <c r="BB54" s="25"/>
      <c r="BC54" s="25"/>
      <c r="BD54" s="25"/>
      <c r="BE54" s="25"/>
      <c r="BF54" s="25"/>
      <c r="BG54" s="25"/>
      <c r="BH54" s="25"/>
      <c r="BI54" s="25"/>
      <c r="BJ54" s="25"/>
      <c r="BK54" s="25"/>
      <c r="BL54" s="25"/>
      <c r="BM54" s="25"/>
    </row>
    <row r="55" spans="1:65" s="21" customFormat="1" ht="12">
      <c r="A55" s="19" t="s">
        <v>81</v>
      </c>
      <c r="B55" s="59" t="s">
        <v>86</v>
      </c>
      <c r="C55" s="35"/>
      <c r="D55" s="66"/>
      <c r="E55" s="57">
        <v>43466</v>
      </c>
      <c r="F55" s="58">
        <f t="shared" si="14"/>
        <v>43466</v>
      </c>
      <c r="G55" s="22">
        <v>0</v>
      </c>
      <c r="H55" s="23">
        <v>0</v>
      </c>
      <c r="I55" s="24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  <c r="BM55" s="25"/>
    </row>
    <row r="56" spans="1:65" s="21" customFormat="1" ht="12">
      <c r="A56" s="19" t="s">
        <v>81</v>
      </c>
      <c r="B56" s="59" t="s">
        <v>87</v>
      </c>
      <c r="C56" s="35"/>
      <c r="D56" s="66"/>
      <c r="E56" s="57">
        <v>43466</v>
      </c>
      <c r="F56" s="58">
        <f t="shared" si="14"/>
        <v>43466</v>
      </c>
      <c r="G56" s="22">
        <v>0</v>
      </c>
      <c r="H56" s="23">
        <v>0</v>
      </c>
      <c r="I56" s="24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5"/>
      <c r="BJ56" s="25"/>
      <c r="BK56" s="25"/>
      <c r="BL56" s="25"/>
      <c r="BM56" s="25"/>
    </row>
    <row r="57" spans="1:65" s="12" customFormat="1" ht="12">
      <c r="A57" s="10">
        <v>5</v>
      </c>
      <c r="B57" s="11" t="s">
        <v>4</v>
      </c>
      <c r="C57" s="61"/>
      <c r="D57" s="61"/>
      <c r="E57" s="13"/>
      <c r="F57" s="14" t="str">
        <f t="shared" si="7"/>
        <v xml:space="preserve"> - </v>
      </c>
      <c r="G57" s="15"/>
      <c r="H57" s="16"/>
      <c r="I57" s="17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</row>
    <row r="58" spans="1:65" s="21" customFormat="1" ht="12">
      <c r="A58" s="19" t="str">
        <f>IF(ISERROR(VALUE(SUBSTITUTE(prevWBS,".",""))),"0.1",IF(ISERROR(FIND("`",SUBSTITUTE(prevWBS,".","`",1))),prevWBS&amp;".1",LEFT(prevWBS,FIND("`",SUBSTITUTE(prevWBS,".","`",1)))&amp;IF(ISERROR(FIND("`",SUBSTITUTE(prevWBS,".","`",2))),VALUE(RIGHT(prevWBS,LEN(prevWBS)-FIND("`",SUBSTITUTE(prevWBS,".","`",1))))+1,VALUE(MID(prevWBS,FIND("`",SUBSTITUTE(prevWBS,".","`",1))+1,(FIND("`",SUBSTITUTE(prevWBS,".","`",2))-FIND("`",SUBSTITUTE(prevWBS,".","`",1))-1)))+1)))</f>
        <v>5.1</v>
      </c>
      <c r="B58" s="20" t="s">
        <v>94</v>
      </c>
      <c r="C58" s="35"/>
      <c r="D58" s="66"/>
      <c r="E58" s="57">
        <v>43466</v>
      </c>
      <c r="F58" s="58">
        <f t="shared" si="7"/>
        <v>43466</v>
      </c>
      <c r="G58" s="22">
        <v>0</v>
      </c>
      <c r="H58" s="23">
        <v>0</v>
      </c>
      <c r="I58" s="24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</row>
    <row r="59" spans="1:65" s="21" customFormat="1" ht="12">
      <c r="A59" s="19" t="s">
        <v>77</v>
      </c>
      <c r="B59" s="59" t="s">
        <v>43</v>
      </c>
      <c r="C59" s="35"/>
      <c r="D59" s="66"/>
      <c r="E59" s="57">
        <v>43466</v>
      </c>
      <c r="F59" s="58">
        <f t="shared" ref="F59:F64" si="15">IF(ISBLANK(E59)," - ",IF(G59=0,E59,E59+G59-1))</f>
        <v>43466</v>
      </c>
      <c r="G59" s="22">
        <v>0</v>
      </c>
      <c r="H59" s="23">
        <v>0</v>
      </c>
      <c r="I59" s="24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25"/>
      <c r="BG59" s="25"/>
      <c r="BH59" s="25"/>
      <c r="BI59" s="25"/>
      <c r="BJ59" s="25"/>
      <c r="BK59" s="25"/>
      <c r="BL59" s="25"/>
      <c r="BM59" s="25"/>
    </row>
    <row r="60" spans="1:65" s="21" customFormat="1" ht="24">
      <c r="A60" s="19" t="s">
        <v>78</v>
      </c>
      <c r="B60" s="59" t="s">
        <v>114</v>
      </c>
      <c r="C60" s="35"/>
      <c r="D60" s="66"/>
      <c r="E60" s="57">
        <v>43466</v>
      </c>
      <c r="F60" s="58">
        <f t="shared" si="15"/>
        <v>43466</v>
      </c>
      <c r="G60" s="22">
        <v>0</v>
      </c>
      <c r="H60" s="23">
        <v>0</v>
      </c>
      <c r="I60" s="24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  <c r="BM60" s="25"/>
    </row>
    <row r="61" spans="1:65" s="21" customFormat="1" ht="12">
      <c r="A61" s="19" t="s">
        <v>79</v>
      </c>
      <c r="B61" s="59" t="s">
        <v>115</v>
      </c>
      <c r="C61" s="35"/>
      <c r="D61" s="66"/>
      <c r="E61" s="57">
        <v>43466</v>
      </c>
      <c r="F61" s="58">
        <f t="shared" si="15"/>
        <v>43466</v>
      </c>
      <c r="G61" s="22">
        <v>0</v>
      </c>
      <c r="H61" s="23">
        <v>0</v>
      </c>
      <c r="I61" s="24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  <c r="BM61" s="25"/>
    </row>
    <row r="62" spans="1:65" s="21" customFormat="1" ht="12">
      <c r="A62" s="19" t="s">
        <v>80</v>
      </c>
      <c r="B62" s="59" t="s">
        <v>46</v>
      </c>
      <c r="C62" s="35"/>
      <c r="D62" s="66"/>
      <c r="E62" s="57">
        <v>43466</v>
      </c>
      <c r="F62" s="58">
        <f t="shared" si="15"/>
        <v>43466</v>
      </c>
      <c r="G62" s="22">
        <v>0</v>
      </c>
      <c r="H62" s="23">
        <v>0</v>
      </c>
      <c r="I62" s="24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5"/>
      <c r="BG62" s="25"/>
      <c r="BH62" s="25"/>
      <c r="BI62" s="25"/>
      <c r="BJ62" s="25"/>
      <c r="BK62" s="25"/>
      <c r="BL62" s="25"/>
      <c r="BM62" s="25"/>
    </row>
    <row r="63" spans="1:65" s="21" customFormat="1" ht="12">
      <c r="A63" s="19" t="s">
        <v>81</v>
      </c>
      <c r="B63" s="59" t="s">
        <v>95</v>
      </c>
      <c r="C63" s="35"/>
      <c r="D63" s="66"/>
      <c r="E63" s="57">
        <v>43466</v>
      </c>
      <c r="F63" s="58">
        <f t="shared" si="15"/>
        <v>43466</v>
      </c>
      <c r="G63" s="22">
        <v>0</v>
      </c>
      <c r="H63" s="23">
        <v>0</v>
      </c>
      <c r="I63" s="24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  <c r="BK63" s="25"/>
      <c r="BL63" s="25"/>
      <c r="BM63" s="25"/>
    </row>
    <row r="64" spans="1:65" s="21" customFormat="1" ht="12">
      <c r="A64" s="19" t="s">
        <v>96</v>
      </c>
      <c r="B64" s="59" t="s">
        <v>50</v>
      </c>
      <c r="C64" s="35"/>
      <c r="D64" s="66"/>
      <c r="E64" s="57">
        <v>43466</v>
      </c>
      <c r="F64" s="58">
        <f t="shared" si="15"/>
        <v>43466</v>
      </c>
      <c r="G64" s="22">
        <v>0</v>
      </c>
      <c r="H64" s="23">
        <v>0</v>
      </c>
      <c r="I64" s="24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</row>
    <row r="65" spans="1:65" s="21" customFormat="1" ht="12">
      <c r="A65" s="19" t="s">
        <v>97</v>
      </c>
      <c r="B65" s="59" t="s">
        <v>48</v>
      </c>
      <c r="C65" s="35"/>
      <c r="D65" s="66"/>
      <c r="E65" s="57">
        <v>43466</v>
      </c>
      <c r="F65" s="58">
        <f t="shared" si="7"/>
        <v>43466</v>
      </c>
      <c r="G65" s="22">
        <v>0</v>
      </c>
      <c r="H65" s="23">
        <v>0</v>
      </c>
      <c r="I65" s="24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25"/>
      <c r="BH65" s="25"/>
      <c r="BI65" s="25"/>
      <c r="BJ65" s="25"/>
      <c r="BK65" s="25"/>
      <c r="BL65" s="25"/>
      <c r="BM65" s="25"/>
    </row>
    <row r="66" spans="1:65" s="21" customFormat="1" ht="12">
      <c r="A66" s="19" t="s">
        <v>98</v>
      </c>
      <c r="B66" s="59" t="s">
        <v>49</v>
      </c>
      <c r="C66" s="35"/>
      <c r="D66" s="66"/>
      <c r="E66" s="57">
        <v>43466</v>
      </c>
      <c r="F66" s="58">
        <f t="shared" si="7"/>
        <v>43466</v>
      </c>
      <c r="G66" s="22">
        <v>0</v>
      </c>
      <c r="H66" s="23">
        <v>0</v>
      </c>
      <c r="I66" s="24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25"/>
      <c r="BH66" s="25"/>
      <c r="BI66" s="25"/>
      <c r="BJ66" s="25"/>
      <c r="BK66" s="25"/>
      <c r="BL66" s="25"/>
      <c r="BM66" s="25"/>
    </row>
    <row r="67" spans="1:65" s="21" customFormat="1" ht="12">
      <c r="A67" s="19" t="s">
        <v>121</v>
      </c>
      <c r="B67" s="59" t="s">
        <v>120</v>
      </c>
      <c r="C67" s="35"/>
      <c r="D67" s="66"/>
      <c r="E67" s="57">
        <v>43466</v>
      </c>
      <c r="F67" s="58">
        <f t="shared" ref="F67:F69" si="16">IF(ISBLANK(E67)," - ",IF(G67=0,E67,E67+G67-1))</f>
        <v>43466</v>
      </c>
      <c r="G67" s="22">
        <v>0</v>
      </c>
      <c r="H67" s="23">
        <v>0</v>
      </c>
      <c r="I67" s="24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25"/>
      <c r="AZ67" s="25"/>
      <c r="BA67" s="25"/>
      <c r="BB67" s="25"/>
      <c r="BC67" s="25"/>
      <c r="BD67" s="25"/>
      <c r="BE67" s="25"/>
      <c r="BF67" s="25"/>
      <c r="BG67" s="25"/>
      <c r="BH67" s="25"/>
      <c r="BI67" s="25"/>
      <c r="BJ67" s="25"/>
      <c r="BK67" s="25"/>
      <c r="BL67" s="25"/>
      <c r="BM67" s="25"/>
    </row>
    <row r="68" spans="1:65" s="21" customFormat="1" ht="12">
      <c r="A68" s="19" t="str">
        <f>IF(ISERROR(VALUE(SUBSTITUTE(prevWBS,".",""))),"0.1",IF(ISERROR(FIND("`",SUBSTITUTE(prevWBS,".","`",1))),prevWBS&amp;".1",LEFT(prevWBS,FIND("`",SUBSTITUTE(prevWBS,".","`",1)))&amp;IF(ISERROR(FIND("`",SUBSTITUTE(prevWBS,".","`",2))),VALUE(RIGHT(prevWBS,LEN(prevWBS)-FIND("`",SUBSTITUTE(prevWBS,".","`",1))))+1,VALUE(MID(prevWBS,FIND("`",SUBSTITUTE(prevWBS,".","`",1))+1,(FIND("`",SUBSTITUTE(prevWBS,".","`",2))-FIND("`",SUBSTITUTE(prevWBS,".","`",1))-1)))+1)))</f>
        <v>5.2</v>
      </c>
      <c r="B68" s="60" t="s">
        <v>99</v>
      </c>
      <c r="C68" s="35"/>
      <c r="D68" s="66"/>
      <c r="E68" s="57">
        <v>43466</v>
      </c>
      <c r="F68" s="58">
        <f t="shared" si="16"/>
        <v>43466</v>
      </c>
      <c r="G68" s="22">
        <v>0</v>
      </c>
      <c r="H68" s="23">
        <v>0</v>
      </c>
      <c r="I68" s="24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  <c r="BF68" s="25"/>
      <c r="BG68" s="25"/>
      <c r="BH68" s="25"/>
      <c r="BI68" s="25"/>
      <c r="BJ68" s="25"/>
      <c r="BK68" s="25"/>
      <c r="BL68" s="25"/>
      <c r="BM68" s="25"/>
    </row>
    <row r="69" spans="1:65" s="21" customFormat="1" ht="12">
      <c r="A69" s="19" t="s">
        <v>100</v>
      </c>
      <c r="B69" s="59" t="s">
        <v>103</v>
      </c>
      <c r="C69" s="35"/>
      <c r="D69" s="66"/>
      <c r="E69" s="57">
        <v>43466</v>
      </c>
      <c r="F69" s="58">
        <f t="shared" si="16"/>
        <v>43466</v>
      </c>
      <c r="G69" s="22">
        <v>0</v>
      </c>
      <c r="H69" s="23">
        <v>0</v>
      </c>
      <c r="I69" s="24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25"/>
      <c r="AZ69" s="25"/>
      <c r="BA69" s="25"/>
      <c r="BB69" s="25"/>
      <c r="BC69" s="25"/>
      <c r="BD69" s="25"/>
      <c r="BE69" s="25"/>
      <c r="BF69" s="25"/>
      <c r="BG69" s="25"/>
      <c r="BH69" s="25"/>
      <c r="BI69" s="25"/>
      <c r="BJ69" s="25"/>
      <c r="BK69" s="25"/>
      <c r="BL69" s="25"/>
      <c r="BM69" s="25"/>
    </row>
    <row r="70" spans="1:65" s="21" customFormat="1" ht="11">
      <c r="A70" s="19" t="s">
        <v>105</v>
      </c>
      <c r="B70" s="69" t="s">
        <v>155</v>
      </c>
      <c r="C70" s="35"/>
      <c r="D70" s="66"/>
      <c r="E70" s="57">
        <v>43466</v>
      </c>
      <c r="F70" s="58">
        <f t="shared" ref="F70:F76" si="17">IF(ISBLANK(E70)," - ",IF(G70=0,E70,E70+G70-1))</f>
        <v>43466</v>
      </c>
      <c r="G70" s="22">
        <v>0</v>
      </c>
      <c r="H70" s="23">
        <v>0</v>
      </c>
      <c r="I70" s="24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5"/>
      <c r="BJ70" s="25"/>
      <c r="BK70" s="25"/>
      <c r="BL70" s="25"/>
      <c r="BM70" s="25"/>
    </row>
    <row r="71" spans="1:65" s="21" customFormat="1" ht="11">
      <c r="A71" s="19" t="s">
        <v>106</v>
      </c>
      <c r="B71" s="69" t="s">
        <v>154</v>
      </c>
      <c r="C71" s="35"/>
      <c r="D71" s="66"/>
      <c r="E71" s="57">
        <v>43466</v>
      </c>
      <c r="F71" s="58">
        <f t="shared" ref="F71:F73" si="18">IF(ISBLANK(E71)," - ",IF(G71=0,E71,E71+G71-1))</f>
        <v>43466</v>
      </c>
      <c r="G71" s="22">
        <v>0</v>
      </c>
      <c r="H71" s="23">
        <v>0</v>
      </c>
      <c r="I71" s="24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5"/>
      <c r="AY71" s="25"/>
      <c r="AZ71" s="25"/>
      <c r="BA71" s="25"/>
      <c r="BB71" s="25"/>
      <c r="BC71" s="25"/>
      <c r="BD71" s="25"/>
      <c r="BE71" s="25"/>
      <c r="BF71" s="25"/>
      <c r="BG71" s="25"/>
      <c r="BH71" s="25"/>
      <c r="BI71" s="25"/>
      <c r="BJ71" s="25"/>
      <c r="BK71" s="25"/>
      <c r="BL71" s="25"/>
      <c r="BM71" s="25"/>
    </row>
    <row r="72" spans="1:65" s="21" customFormat="1" ht="12">
      <c r="A72" s="19" t="s">
        <v>107</v>
      </c>
      <c r="B72" s="70" t="s">
        <v>153</v>
      </c>
      <c r="C72" s="35"/>
      <c r="D72" s="66"/>
      <c r="E72" s="57">
        <v>43466</v>
      </c>
      <c r="F72" s="58">
        <f t="shared" si="18"/>
        <v>43466</v>
      </c>
      <c r="G72" s="22">
        <v>0</v>
      </c>
      <c r="H72" s="23">
        <v>0</v>
      </c>
      <c r="I72" s="24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  <c r="AY72" s="25"/>
      <c r="AZ72" s="25"/>
      <c r="BA72" s="25"/>
      <c r="BB72" s="25"/>
      <c r="BC72" s="25"/>
      <c r="BD72" s="25"/>
      <c r="BE72" s="25"/>
      <c r="BF72" s="25"/>
      <c r="BG72" s="25"/>
      <c r="BH72" s="25"/>
      <c r="BI72" s="25"/>
      <c r="BJ72" s="25"/>
      <c r="BK72" s="25"/>
      <c r="BL72" s="25"/>
      <c r="BM72" s="25"/>
    </row>
    <row r="73" spans="1:65" s="21" customFormat="1" ht="12">
      <c r="A73" s="19" t="s">
        <v>101</v>
      </c>
      <c r="B73" s="59" t="s">
        <v>38</v>
      </c>
      <c r="C73" s="35"/>
      <c r="D73" s="66"/>
      <c r="E73" s="57">
        <v>43466</v>
      </c>
      <c r="F73" s="58">
        <f t="shared" si="18"/>
        <v>43466</v>
      </c>
      <c r="G73" s="22">
        <v>0</v>
      </c>
      <c r="H73" s="23">
        <v>0</v>
      </c>
      <c r="I73" s="24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  <c r="AY73" s="25"/>
      <c r="AZ73" s="25"/>
      <c r="BA73" s="25"/>
      <c r="BB73" s="25"/>
      <c r="BC73" s="25"/>
      <c r="BD73" s="25"/>
      <c r="BE73" s="25"/>
      <c r="BF73" s="25"/>
      <c r="BG73" s="25"/>
      <c r="BH73" s="25"/>
      <c r="BI73" s="25"/>
      <c r="BJ73" s="25"/>
      <c r="BK73" s="25"/>
      <c r="BL73" s="25"/>
      <c r="BM73" s="25"/>
    </row>
    <row r="74" spans="1:65" s="21" customFormat="1" ht="11">
      <c r="A74" s="19" t="s">
        <v>108</v>
      </c>
      <c r="B74" s="69" t="s">
        <v>152</v>
      </c>
      <c r="C74" s="35"/>
      <c r="D74" s="66"/>
      <c r="E74" s="57">
        <v>43466</v>
      </c>
      <c r="F74" s="58">
        <f t="shared" si="17"/>
        <v>43466</v>
      </c>
      <c r="G74" s="22">
        <v>0</v>
      </c>
      <c r="H74" s="23">
        <v>0</v>
      </c>
      <c r="I74" s="24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5"/>
      <c r="AZ74" s="25"/>
      <c r="BA74" s="25"/>
      <c r="BB74" s="25"/>
      <c r="BC74" s="25"/>
      <c r="BD74" s="25"/>
      <c r="BE74" s="25"/>
      <c r="BF74" s="25"/>
      <c r="BG74" s="25"/>
      <c r="BH74" s="25"/>
      <c r="BI74" s="25"/>
      <c r="BJ74" s="25"/>
      <c r="BK74" s="25"/>
      <c r="BL74" s="25"/>
      <c r="BM74" s="25"/>
    </row>
    <row r="75" spans="1:65" s="21" customFormat="1" ht="12">
      <c r="A75" s="19" t="s">
        <v>102</v>
      </c>
      <c r="B75" s="59" t="s">
        <v>104</v>
      </c>
      <c r="C75" s="35"/>
      <c r="D75" s="66"/>
      <c r="E75" s="57">
        <v>43466</v>
      </c>
      <c r="F75" s="58">
        <f t="shared" si="17"/>
        <v>43466</v>
      </c>
      <c r="G75" s="22">
        <v>0</v>
      </c>
      <c r="H75" s="23">
        <v>0</v>
      </c>
      <c r="I75" s="24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/>
      <c r="AW75" s="25"/>
      <c r="AX75" s="25"/>
      <c r="AY75" s="25"/>
      <c r="AZ75" s="25"/>
      <c r="BA75" s="25"/>
      <c r="BB75" s="25"/>
      <c r="BC75" s="25"/>
      <c r="BD75" s="25"/>
      <c r="BE75" s="25"/>
      <c r="BF75" s="25"/>
      <c r="BG75" s="25"/>
      <c r="BH75" s="25"/>
      <c r="BI75" s="25"/>
      <c r="BJ75" s="25"/>
      <c r="BK75" s="25"/>
      <c r="BL75" s="25"/>
      <c r="BM75" s="25"/>
    </row>
    <row r="76" spans="1:65" s="21" customFormat="1" ht="12">
      <c r="A76" s="19" t="s">
        <v>110</v>
      </c>
      <c r="B76" s="70" t="s">
        <v>116</v>
      </c>
      <c r="C76" s="35"/>
      <c r="D76" s="66"/>
      <c r="E76" s="57">
        <v>43466</v>
      </c>
      <c r="F76" s="58">
        <f t="shared" si="17"/>
        <v>43466</v>
      </c>
      <c r="G76" s="22">
        <v>0</v>
      </c>
      <c r="H76" s="23">
        <v>0</v>
      </c>
      <c r="I76" s="24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/>
      <c r="BC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</row>
    <row r="77" spans="1:65" s="21" customFormat="1" ht="12">
      <c r="A77" s="19" t="s">
        <v>109</v>
      </c>
      <c r="B77" s="70" t="s">
        <v>225</v>
      </c>
      <c r="C77" s="35"/>
      <c r="D77" s="66"/>
      <c r="E77" s="57">
        <v>43466</v>
      </c>
      <c r="F77" s="58">
        <f t="shared" si="7"/>
        <v>43466</v>
      </c>
      <c r="G77" s="22">
        <v>0</v>
      </c>
      <c r="H77" s="23">
        <v>0</v>
      </c>
      <c r="I77" s="24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  <c r="AY77" s="25"/>
      <c r="AZ77" s="25"/>
      <c r="BA77" s="25"/>
      <c r="BB77" s="25"/>
      <c r="BC77" s="25"/>
      <c r="BD77" s="25"/>
      <c r="BE77" s="25"/>
      <c r="BF77" s="25"/>
      <c r="BG77" s="25"/>
      <c r="BH77" s="25"/>
      <c r="BI77" s="25"/>
      <c r="BJ77" s="25"/>
      <c r="BK77" s="25"/>
      <c r="BL77" s="25"/>
      <c r="BM77" s="25"/>
    </row>
    <row r="78" spans="1:65" s="21" customFormat="1" ht="11">
      <c r="A78" s="19" t="s">
        <v>110</v>
      </c>
      <c r="B78" s="69" t="s">
        <v>44</v>
      </c>
      <c r="C78" s="35"/>
      <c r="D78" s="66"/>
      <c r="E78" s="57">
        <v>43466</v>
      </c>
      <c r="F78" s="58">
        <f t="shared" ref="F78" si="19">IF(ISBLANK(E78)," - ",IF(G78=0,E78,E78+G78-1))</f>
        <v>43466</v>
      </c>
      <c r="G78" s="22">
        <v>0</v>
      </c>
      <c r="H78" s="23">
        <v>0</v>
      </c>
      <c r="I78" s="24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/>
      <c r="BA78" s="25"/>
      <c r="BB78" s="25"/>
      <c r="BC78" s="25"/>
      <c r="BD78" s="25"/>
      <c r="BE78" s="25"/>
      <c r="BF78" s="25"/>
      <c r="BG78" s="25"/>
      <c r="BH78" s="25"/>
      <c r="BI78" s="25"/>
      <c r="BJ78" s="25"/>
      <c r="BK78" s="25"/>
      <c r="BL78" s="25"/>
      <c r="BM78" s="25"/>
    </row>
    <row r="79" spans="1:65" s="21" customFormat="1" ht="12">
      <c r="A79" s="19" t="s">
        <v>111</v>
      </c>
      <c r="B79" s="70" t="s">
        <v>151</v>
      </c>
      <c r="C79" s="35"/>
      <c r="D79" s="66"/>
      <c r="E79" s="57">
        <v>43466</v>
      </c>
      <c r="F79" s="58">
        <f t="shared" si="7"/>
        <v>43466</v>
      </c>
      <c r="G79" s="22">
        <v>0</v>
      </c>
      <c r="H79" s="23">
        <v>0</v>
      </c>
      <c r="I79" s="24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  <c r="AY79" s="25"/>
      <c r="AZ79" s="25"/>
      <c r="BA79" s="25"/>
      <c r="BB79" s="25"/>
      <c r="BC79" s="25"/>
      <c r="BD79" s="25"/>
      <c r="BE79" s="25"/>
      <c r="BF79" s="25"/>
      <c r="BG79" s="25"/>
      <c r="BH79" s="25"/>
      <c r="BI79" s="25"/>
      <c r="BJ79" s="25"/>
      <c r="BK79" s="25"/>
      <c r="BL79" s="25"/>
      <c r="BM79" s="25"/>
    </row>
    <row r="80" spans="1:65" s="12" customFormat="1" ht="12">
      <c r="A80" s="10">
        <v>6</v>
      </c>
      <c r="B80" s="11" t="s">
        <v>5</v>
      </c>
      <c r="C80" s="61"/>
      <c r="D80" s="61"/>
      <c r="E80" s="13"/>
      <c r="F80" s="14" t="str">
        <f t="shared" si="7"/>
        <v xml:space="preserve"> - </v>
      </c>
      <c r="G80" s="15"/>
      <c r="H80" s="16"/>
      <c r="I80" s="17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</row>
    <row r="81" spans="1:65" s="21" customFormat="1" ht="12">
      <c r="A81" s="19" t="str">
        <f>IF(ISERROR(VALUE(SUBSTITUTE(prevWBS,".",""))),"0.1",IF(ISERROR(FIND("`",SUBSTITUTE(prevWBS,".","`",1))),prevWBS&amp;".1",LEFT(prevWBS,FIND("`",SUBSTITUTE(prevWBS,".","`",1)))&amp;IF(ISERROR(FIND("`",SUBSTITUTE(prevWBS,".","`",2))),VALUE(RIGHT(prevWBS,LEN(prevWBS)-FIND("`",SUBSTITUTE(prevWBS,".","`",1))))+1,VALUE(MID(prevWBS,FIND("`",SUBSTITUTE(prevWBS,".","`",1))+1,(FIND("`",SUBSTITUTE(prevWBS,".","`",2))-FIND("`",SUBSTITUTE(prevWBS,".","`",1))-1)))+1)))</f>
        <v>6.1</v>
      </c>
      <c r="B81" s="20" t="s">
        <v>40</v>
      </c>
      <c r="C81" s="35"/>
      <c r="D81" s="66"/>
      <c r="E81" s="57">
        <v>43466</v>
      </c>
      <c r="F81" s="58">
        <f t="shared" si="7"/>
        <v>43466</v>
      </c>
      <c r="G81" s="22">
        <v>0</v>
      </c>
      <c r="H81" s="23">
        <v>0</v>
      </c>
      <c r="I81" s="24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5"/>
      <c r="AV81" s="25"/>
      <c r="AW81" s="25"/>
      <c r="AX81" s="25"/>
      <c r="AY81" s="25"/>
      <c r="AZ81" s="25"/>
      <c r="BA81" s="25"/>
      <c r="BB81" s="25"/>
      <c r="BC81" s="25"/>
      <c r="BD81" s="25"/>
      <c r="BE81" s="25"/>
      <c r="BF81" s="25"/>
      <c r="BG81" s="25"/>
      <c r="BH81" s="25"/>
      <c r="BI81" s="25"/>
      <c r="BJ81" s="25"/>
      <c r="BK81" s="25"/>
      <c r="BL81" s="25"/>
      <c r="BM81" s="25"/>
    </row>
    <row r="82" spans="1:65" s="21" customFormat="1" ht="12">
      <c r="A82" s="19" t="s">
        <v>127</v>
      </c>
      <c r="B82" s="59" t="s">
        <v>126</v>
      </c>
      <c r="C82" s="35"/>
      <c r="D82" s="66"/>
      <c r="E82" s="57">
        <v>43466</v>
      </c>
      <c r="F82" s="58">
        <f t="shared" si="7"/>
        <v>43466</v>
      </c>
      <c r="G82" s="22">
        <v>0</v>
      </c>
      <c r="H82" s="23">
        <v>0</v>
      </c>
      <c r="I82" s="24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25"/>
      <c r="AV82" s="25"/>
      <c r="AW82" s="25"/>
      <c r="AX82" s="25"/>
      <c r="AY82" s="25"/>
      <c r="AZ82" s="25"/>
      <c r="BA82" s="25"/>
      <c r="BB82" s="25"/>
      <c r="BC82" s="25"/>
      <c r="BD82" s="25"/>
      <c r="BE82" s="25"/>
      <c r="BF82" s="25"/>
      <c r="BG82" s="25"/>
      <c r="BH82" s="25"/>
      <c r="BI82" s="25"/>
      <c r="BJ82" s="25"/>
      <c r="BK82" s="25"/>
      <c r="BL82" s="25"/>
      <c r="BM82" s="25"/>
    </row>
    <row r="83" spans="1:65" s="21" customFormat="1" ht="12">
      <c r="A83" s="19" t="str">
        <f>IF(ISERROR(VALUE(SUBSTITUTE(prevWBS,".",""))),"0.1",IF(ISERROR(FIND("`",SUBSTITUTE(prevWBS,".","`",1))),prevWBS&amp;".1",LEFT(prevWBS,FIND("`",SUBSTITUTE(prevWBS,".","`",1)))&amp;IF(ISERROR(FIND("`",SUBSTITUTE(prevWBS,".","`",2))),VALUE(RIGHT(prevWBS,LEN(prevWBS)-FIND("`",SUBSTITUTE(prevWBS,".","`",1))))+1,VALUE(MID(prevWBS,FIND("`",SUBSTITUTE(prevWBS,".","`",1))+1,(FIND("`",SUBSTITUTE(prevWBS,".","`",2))-FIND("`",SUBSTITUTE(prevWBS,".","`",1))-1)))+1)))</f>
        <v>6.2</v>
      </c>
      <c r="B83" s="20" t="s">
        <v>112</v>
      </c>
      <c r="C83" s="35"/>
      <c r="D83" s="66"/>
      <c r="E83" s="57">
        <v>43466</v>
      </c>
      <c r="F83" s="58">
        <f t="shared" ref="F83:F90" si="20">IF(ISBLANK(E83)," - ",IF(G83=0,E83,E83+G83-1))</f>
        <v>43466</v>
      </c>
      <c r="G83" s="22">
        <v>0</v>
      </c>
      <c r="H83" s="23">
        <v>0</v>
      </c>
      <c r="I83" s="24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  <c r="AV83" s="25"/>
      <c r="AW83" s="25"/>
      <c r="AX83" s="25"/>
      <c r="AY83" s="25"/>
      <c r="AZ83" s="25"/>
      <c r="BA83" s="25"/>
      <c r="BB83" s="25"/>
      <c r="BC83" s="25"/>
      <c r="BD83" s="25"/>
      <c r="BE83" s="25"/>
      <c r="BF83" s="25"/>
      <c r="BG83" s="25"/>
      <c r="BH83" s="25"/>
      <c r="BI83" s="25"/>
      <c r="BJ83" s="25"/>
      <c r="BK83" s="25"/>
      <c r="BL83" s="25"/>
      <c r="BM83" s="25"/>
    </row>
    <row r="84" spans="1:65" s="21" customFormat="1" ht="12">
      <c r="A84" s="19" t="s">
        <v>128</v>
      </c>
      <c r="B84" s="59" t="s">
        <v>149</v>
      </c>
      <c r="C84" s="35"/>
      <c r="D84" s="66"/>
      <c r="E84" s="57">
        <v>43466</v>
      </c>
      <c r="F84" s="58">
        <f t="shared" si="20"/>
        <v>43466</v>
      </c>
      <c r="G84" s="22">
        <v>0</v>
      </c>
      <c r="H84" s="23">
        <v>0</v>
      </c>
      <c r="I84" s="24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25"/>
      <c r="AV84" s="25"/>
      <c r="AW84" s="25"/>
      <c r="AX84" s="25"/>
      <c r="AY84" s="25"/>
      <c r="AZ84" s="25"/>
      <c r="BA84" s="25"/>
      <c r="BB84" s="25"/>
      <c r="BC84" s="25"/>
      <c r="BD84" s="25"/>
      <c r="BE84" s="25"/>
      <c r="BF84" s="25"/>
      <c r="BG84" s="25"/>
      <c r="BH84" s="25"/>
      <c r="BI84" s="25"/>
      <c r="BJ84" s="25"/>
      <c r="BK84" s="25"/>
      <c r="BL84" s="25"/>
      <c r="BM84" s="25"/>
    </row>
    <row r="85" spans="1:65" s="21" customFormat="1" ht="12">
      <c r="A85" s="19" t="s">
        <v>129</v>
      </c>
      <c r="B85" s="59" t="s">
        <v>150</v>
      </c>
      <c r="C85" s="35"/>
      <c r="D85" s="66"/>
      <c r="E85" s="57">
        <v>43466</v>
      </c>
      <c r="F85" s="58">
        <f t="shared" si="20"/>
        <v>43466</v>
      </c>
      <c r="G85" s="22">
        <v>0</v>
      </c>
      <c r="H85" s="23">
        <v>0</v>
      </c>
      <c r="I85" s="24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  <c r="AU85" s="25"/>
      <c r="AV85" s="25"/>
      <c r="AW85" s="25"/>
      <c r="AX85" s="25"/>
      <c r="AY85" s="25"/>
      <c r="AZ85" s="25"/>
      <c r="BA85" s="25"/>
      <c r="BB85" s="25"/>
      <c r="BC85" s="25"/>
      <c r="BD85" s="25"/>
      <c r="BE85" s="25"/>
      <c r="BF85" s="25"/>
      <c r="BG85" s="25"/>
      <c r="BH85" s="25"/>
      <c r="BI85" s="25"/>
      <c r="BJ85" s="25"/>
      <c r="BK85" s="25"/>
      <c r="BL85" s="25"/>
      <c r="BM85" s="25"/>
    </row>
    <row r="86" spans="1:65" s="21" customFormat="1" ht="12">
      <c r="A86" s="19" t="s">
        <v>130</v>
      </c>
      <c r="B86" s="59" t="s">
        <v>45</v>
      </c>
      <c r="C86" s="35"/>
      <c r="D86" s="66"/>
      <c r="E86" s="57">
        <v>43466</v>
      </c>
      <c r="F86" s="58">
        <f t="shared" si="20"/>
        <v>43466</v>
      </c>
      <c r="G86" s="22">
        <v>0</v>
      </c>
      <c r="H86" s="23">
        <v>0</v>
      </c>
      <c r="I86" s="24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5"/>
      <c r="AU86" s="25"/>
      <c r="AV86" s="25"/>
      <c r="AW86" s="25"/>
      <c r="AX86" s="25"/>
      <c r="AY86" s="25"/>
      <c r="AZ86" s="25"/>
      <c r="BA86" s="25"/>
      <c r="BB86" s="25"/>
      <c r="BC86" s="25"/>
      <c r="BD86" s="25"/>
      <c r="BE86" s="25"/>
      <c r="BF86" s="25"/>
      <c r="BG86" s="25"/>
      <c r="BH86" s="25"/>
      <c r="BI86" s="25"/>
      <c r="BJ86" s="25"/>
      <c r="BK86" s="25"/>
      <c r="BL86" s="25"/>
      <c r="BM86" s="25"/>
    </row>
    <row r="87" spans="1:65" s="21" customFormat="1" ht="12">
      <c r="A87" s="19" t="str">
        <f>IF(ISERROR(VALUE(SUBSTITUTE(prevWBS,".",""))),"0.1",IF(ISERROR(FIND("`",SUBSTITUTE(prevWBS,".","`",1))),prevWBS&amp;".1",LEFT(prevWBS,FIND("`",SUBSTITUTE(prevWBS,".","`",1)))&amp;IF(ISERROR(FIND("`",SUBSTITUTE(prevWBS,".","`",2))),VALUE(RIGHT(prevWBS,LEN(prevWBS)-FIND("`",SUBSTITUTE(prevWBS,".","`",1))))+1,VALUE(MID(prevWBS,FIND("`",SUBSTITUTE(prevWBS,".","`",1))+1,(FIND("`",SUBSTITUTE(prevWBS,".","`",2))-FIND("`",SUBSTITUTE(prevWBS,".","`",1))-1)))+1)))</f>
        <v>6.3</v>
      </c>
      <c r="B87" s="20" t="s">
        <v>113</v>
      </c>
      <c r="C87" s="35"/>
      <c r="D87" s="66"/>
      <c r="E87" s="57">
        <v>43466</v>
      </c>
      <c r="F87" s="58">
        <f t="shared" si="20"/>
        <v>43466</v>
      </c>
      <c r="G87" s="22">
        <v>0</v>
      </c>
      <c r="H87" s="23">
        <v>0</v>
      </c>
      <c r="I87" s="24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25"/>
      <c r="AU87" s="25"/>
      <c r="AV87" s="25"/>
      <c r="AW87" s="25"/>
      <c r="AX87" s="25"/>
      <c r="AY87" s="25"/>
      <c r="AZ87" s="25"/>
      <c r="BA87" s="25"/>
      <c r="BB87" s="25"/>
      <c r="BC87" s="25"/>
      <c r="BD87" s="25"/>
      <c r="BE87" s="25"/>
      <c r="BF87" s="25"/>
      <c r="BG87" s="25"/>
      <c r="BH87" s="25"/>
      <c r="BI87" s="25"/>
      <c r="BJ87" s="25"/>
      <c r="BK87" s="25"/>
      <c r="BL87" s="25"/>
      <c r="BM87" s="25"/>
    </row>
    <row r="88" spans="1:65" s="21" customFormat="1" ht="12">
      <c r="A88" s="19" t="s">
        <v>131</v>
      </c>
      <c r="B88" s="59" t="s">
        <v>158</v>
      </c>
      <c r="C88" s="35"/>
      <c r="D88" s="66"/>
      <c r="E88" s="57">
        <v>43466</v>
      </c>
      <c r="F88" s="58">
        <f t="shared" si="20"/>
        <v>43466</v>
      </c>
      <c r="G88" s="22">
        <v>0</v>
      </c>
      <c r="H88" s="23">
        <v>0</v>
      </c>
      <c r="I88" s="24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25"/>
      <c r="AU88" s="25"/>
      <c r="AV88" s="25"/>
      <c r="AW88" s="25"/>
      <c r="AX88" s="25"/>
      <c r="AY88" s="25"/>
      <c r="AZ88" s="25"/>
      <c r="BA88" s="25"/>
      <c r="BB88" s="25"/>
      <c r="BC88" s="25"/>
      <c r="BD88" s="25"/>
      <c r="BE88" s="25"/>
      <c r="BF88" s="25"/>
      <c r="BG88" s="25"/>
      <c r="BH88" s="25"/>
      <c r="BI88" s="25"/>
      <c r="BJ88" s="25"/>
      <c r="BK88" s="25"/>
      <c r="BL88" s="25"/>
      <c r="BM88" s="25"/>
    </row>
    <row r="89" spans="1:65" s="21" customFormat="1" ht="12">
      <c r="A89" s="19" t="s">
        <v>132</v>
      </c>
      <c r="B89" s="59" t="s">
        <v>117</v>
      </c>
      <c r="C89" s="35"/>
      <c r="D89" s="66"/>
      <c r="E89" s="57">
        <v>43466</v>
      </c>
      <c r="F89" s="58">
        <f t="shared" si="20"/>
        <v>43466</v>
      </c>
      <c r="G89" s="22">
        <v>0</v>
      </c>
      <c r="H89" s="23">
        <v>0</v>
      </c>
      <c r="I89" s="24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25"/>
      <c r="AU89" s="25"/>
      <c r="AV89" s="25"/>
      <c r="AW89" s="25"/>
      <c r="AX89" s="25"/>
      <c r="AY89" s="25"/>
      <c r="AZ89" s="25"/>
      <c r="BA89" s="25"/>
      <c r="BB89" s="25"/>
      <c r="BC89" s="25"/>
      <c r="BD89" s="25"/>
      <c r="BE89" s="25"/>
      <c r="BF89" s="25"/>
      <c r="BG89" s="25"/>
      <c r="BH89" s="25"/>
      <c r="BI89" s="25"/>
      <c r="BJ89" s="25"/>
      <c r="BK89" s="25"/>
      <c r="BL89" s="25"/>
      <c r="BM89" s="25"/>
    </row>
    <row r="90" spans="1:65" s="21" customFormat="1" ht="12">
      <c r="A90" s="19" t="str">
        <f>IF(ISERROR(VALUE(SUBSTITUTE(prevWBS,".",""))),"0.1",IF(ISERROR(FIND("`",SUBSTITUTE(prevWBS,".","`",1))),prevWBS&amp;".1",LEFT(prevWBS,FIND("`",SUBSTITUTE(prevWBS,".","`",1)))&amp;IF(ISERROR(FIND("`",SUBSTITUTE(prevWBS,".","`",2))),VALUE(RIGHT(prevWBS,LEN(prevWBS)-FIND("`",SUBSTITUTE(prevWBS,".","`",1))))+1,VALUE(MID(prevWBS,FIND("`",SUBSTITUTE(prevWBS,".","`",1))+1,(FIND("`",SUBSTITUTE(prevWBS,".","`",2))-FIND("`",SUBSTITUTE(prevWBS,".","`",1))-1)))+1)))</f>
        <v>6.4</v>
      </c>
      <c r="B90" s="20" t="s">
        <v>118</v>
      </c>
      <c r="C90" s="35"/>
      <c r="D90" s="66"/>
      <c r="E90" s="57">
        <v>43466</v>
      </c>
      <c r="F90" s="58">
        <f t="shared" si="20"/>
        <v>43466</v>
      </c>
      <c r="G90" s="22">
        <v>0</v>
      </c>
      <c r="H90" s="23">
        <v>0</v>
      </c>
      <c r="I90" s="24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25"/>
      <c r="AU90" s="25"/>
      <c r="AV90" s="25"/>
      <c r="AW90" s="25"/>
      <c r="AX90" s="25"/>
      <c r="AY90" s="25"/>
      <c r="AZ90" s="25"/>
      <c r="BA90" s="25"/>
      <c r="BB90" s="25"/>
      <c r="BC90" s="25"/>
      <c r="BD90" s="25"/>
      <c r="BE90" s="25"/>
      <c r="BF90" s="25"/>
      <c r="BG90" s="25"/>
      <c r="BH90" s="25"/>
      <c r="BI90" s="25"/>
      <c r="BJ90" s="25"/>
      <c r="BK90" s="25"/>
      <c r="BL90" s="25"/>
      <c r="BM90" s="25"/>
    </row>
    <row r="91" spans="1:65" s="21" customFormat="1" ht="12">
      <c r="A91" s="19" t="s">
        <v>133</v>
      </c>
      <c r="B91" s="59" t="s">
        <v>119</v>
      </c>
      <c r="C91" s="35"/>
      <c r="D91" s="66"/>
      <c r="E91" s="57">
        <v>43466</v>
      </c>
      <c r="F91" s="58">
        <f t="shared" si="7"/>
        <v>43466</v>
      </c>
      <c r="G91" s="22">
        <v>0</v>
      </c>
      <c r="H91" s="23">
        <v>0</v>
      </c>
      <c r="I91" s="24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5"/>
      <c r="AU91" s="25"/>
      <c r="AV91" s="25"/>
      <c r="AW91" s="25"/>
      <c r="AX91" s="25"/>
      <c r="AY91" s="25"/>
      <c r="AZ91" s="25"/>
      <c r="BA91" s="25"/>
      <c r="BB91" s="25"/>
      <c r="BC91" s="25"/>
      <c r="BD91" s="25"/>
      <c r="BE91" s="25"/>
      <c r="BF91" s="25"/>
      <c r="BG91" s="25"/>
      <c r="BH91" s="25"/>
      <c r="BI91" s="25"/>
      <c r="BJ91" s="25"/>
      <c r="BK91" s="25"/>
      <c r="BL91" s="25"/>
      <c r="BM91" s="25"/>
    </row>
    <row r="92" spans="1:65" s="21" customFormat="1" ht="12">
      <c r="A92" s="19" t="str">
        <f>IF(ISERROR(VALUE(SUBSTITUTE(prevWBS,".",""))),"0.1",IF(ISERROR(FIND("`",SUBSTITUTE(prevWBS,".","`",1))),prevWBS&amp;".1",LEFT(prevWBS,FIND("`",SUBSTITUTE(prevWBS,".","`",1)))&amp;IF(ISERROR(FIND("`",SUBSTITUTE(prevWBS,".","`",2))),VALUE(RIGHT(prevWBS,LEN(prevWBS)-FIND("`",SUBSTITUTE(prevWBS,".","`",1))))+1,VALUE(MID(prevWBS,FIND("`",SUBSTITUTE(prevWBS,".","`",1))+1,(FIND("`",SUBSTITUTE(prevWBS,".","`",2))-FIND("`",SUBSTITUTE(prevWBS,".","`",1))-1)))+1)))</f>
        <v>6.5</v>
      </c>
      <c r="B92" s="20" t="s">
        <v>40</v>
      </c>
      <c r="C92" s="35"/>
      <c r="D92" s="66"/>
      <c r="E92" s="57">
        <v>43466</v>
      </c>
      <c r="F92" s="58">
        <f t="shared" si="7"/>
        <v>43466</v>
      </c>
      <c r="G92" s="22">
        <v>0</v>
      </c>
      <c r="H92" s="23">
        <v>0</v>
      </c>
      <c r="I92" s="24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  <c r="AT92" s="25"/>
      <c r="AU92" s="25"/>
      <c r="AV92" s="25"/>
      <c r="AW92" s="25"/>
      <c r="AX92" s="25"/>
      <c r="AY92" s="25"/>
      <c r="AZ92" s="25"/>
      <c r="BA92" s="25"/>
      <c r="BB92" s="25"/>
      <c r="BC92" s="25"/>
      <c r="BD92" s="25"/>
      <c r="BE92" s="25"/>
      <c r="BF92" s="25"/>
      <c r="BG92" s="25"/>
      <c r="BH92" s="25"/>
      <c r="BI92" s="25"/>
      <c r="BJ92" s="25"/>
      <c r="BK92" s="25"/>
      <c r="BL92" s="25"/>
      <c r="BM92" s="25"/>
    </row>
    <row r="93" spans="1:65" s="21" customFormat="1" ht="12">
      <c r="A93" s="19" t="s">
        <v>134</v>
      </c>
      <c r="B93" s="59" t="s">
        <v>122</v>
      </c>
      <c r="C93" s="35"/>
      <c r="D93" s="66"/>
      <c r="E93" s="57">
        <v>43466</v>
      </c>
      <c r="F93" s="58">
        <f t="shared" ref="F93:F94" si="21">IF(ISBLANK(E93)," - ",IF(G93=0,E93,E93+G93-1))</f>
        <v>43466</v>
      </c>
      <c r="G93" s="22">
        <v>0</v>
      </c>
      <c r="H93" s="23">
        <v>0</v>
      </c>
      <c r="I93" s="24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5"/>
      <c r="AU93" s="25"/>
      <c r="AV93" s="25"/>
      <c r="AW93" s="25"/>
      <c r="AX93" s="25"/>
      <c r="AY93" s="25"/>
      <c r="AZ93" s="25"/>
      <c r="BA93" s="25"/>
      <c r="BB93" s="25"/>
      <c r="BC93" s="25"/>
      <c r="BD93" s="25"/>
      <c r="BE93" s="25"/>
      <c r="BF93" s="25"/>
      <c r="BG93" s="25"/>
      <c r="BH93" s="25"/>
      <c r="BI93" s="25"/>
      <c r="BJ93" s="25"/>
      <c r="BK93" s="25"/>
      <c r="BL93" s="25"/>
      <c r="BM93" s="25"/>
    </row>
    <row r="94" spans="1:65" s="21" customFormat="1" ht="12">
      <c r="A94" s="19" t="s">
        <v>135</v>
      </c>
      <c r="B94" s="59" t="s">
        <v>123</v>
      </c>
      <c r="C94" s="35"/>
      <c r="D94" s="66"/>
      <c r="E94" s="57">
        <v>43466</v>
      </c>
      <c r="F94" s="58">
        <f t="shared" si="21"/>
        <v>43466</v>
      </c>
      <c r="G94" s="22">
        <v>0</v>
      </c>
      <c r="H94" s="23">
        <v>0</v>
      </c>
      <c r="I94" s="24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  <c r="AX94" s="25"/>
      <c r="AY94" s="25"/>
      <c r="AZ94" s="25"/>
      <c r="BA94" s="25"/>
      <c r="BB94" s="25"/>
      <c r="BC94" s="25"/>
      <c r="BD94" s="25"/>
      <c r="BE94" s="25"/>
      <c r="BF94" s="25"/>
      <c r="BG94" s="25"/>
      <c r="BH94" s="25"/>
      <c r="BI94" s="25"/>
      <c r="BJ94" s="25"/>
      <c r="BK94" s="25"/>
      <c r="BL94" s="25"/>
      <c r="BM94" s="25"/>
    </row>
    <row r="95" spans="1:65" s="21" customFormat="1" ht="12">
      <c r="A95" s="19" t="s">
        <v>136</v>
      </c>
      <c r="B95" s="59" t="s">
        <v>124</v>
      </c>
      <c r="C95" s="35"/>
      <c r="D95" s="66"/>
      <c r="E95" s="57">
        <v>43466</v>
      </c>
      <c r="F95" s="58">
        <f t="shared" ref="F95:F96" si="22">IF(ISBLANK(E95)," - ",IF(G95=0,E95,E95+G95-1))</f>
        <v>43466</v>
      </c>
      <c r="G95" s="22">
        <v>0</v>
      </c>
      <c r="H95" s="23">
        <v>0</v>
      </c>
      <c r="I95" s="24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5"/>
      <c r="AU95" s="25"/>
      <c r="AV95" s="25"/>
      <c r="AW95" s="25"/>
      <c r="AX95" s="25"/>
      <c r="AY95" s="25"/>
      <c r="AZ95" s="25"/>
      <c r="BA95" s="25"/>
      <c r="BB95" s="25"/>
      <c r="BC95" s="25"/>
      <c r="BD95" s="25"/>
      <c r="BE95" s="25"/>
      <c r="BF95" s="25"/>
      <c r="BG95" s="25"/>
      <c r="BH95" s="25"/>
      <c r="BI95" s="25"/>
      <c r="BJ95" s="25"/>
      <c r="BK95" s="25"/>
      <c r="BL95" s="25"/>
      <c r="BM95" s="25"/>
    </row>
    <row r="96" spans="1:65" s="21" customFormat="1" ht="12">
      <c r="A96" s="19" t="s">
        <v>137</v>
      </c>
      <c r="B96" s="59" t="s">
        <v>51</v>
      </c>
      <c r="C96" s="35"/>
      <c r="D96" s="66"/>
      <c r="E96" s="57">
        <v>43466</v>
      </c>
      <c r="F96" s="58">
        <f t="shared" si="22"/>
        <v>43466</v>
      </c>
      <c r="G96" s="22">
        <v>0</v>
      </c>
      <c r="H96" s="23">
        <v>0</v>
      </c>
      <c r="I96" s="24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5"/>
      <c r="AV96" s="25"/>
      <c r="AW96" s="25"/>
      <c r="AX96" s="25"/>
      <c r="AY96" s="25"/>
      <c r="AZ96" s="25"/>
      <c r="BA96" s="25"/>
      <c r="BB96" s="25"/>
      <c r="BC96" s="25"/>
      <c r="BD96" s="25"/>
      <c r="BE96" s="25"/>
      <c r="BF96" s="25"/>
      <c r="BG96" s="25"/>
      <c r="BH96" s="25"/>
      <c r="BI96" s="25"/>
      <c r="BJ96" s="25"/>
      <c r="BK96" s="25"/>
      <c r="BL96" s="25"/>
      <c r="BM96" s="25"/>
    </row>
    <row r="97" spans="1:65" s="21" customFormat="1" ht="12">
      <c r="A97" s="19" t="s">
        <v>138</v>
      </c>
      <c r="B97" s="59" t="s">
        <v>125</v>
      </c>
      <c r="C97" s="35"/>
      <c r="D97" s="66"/>
      <c r="E97" s="57">
        <v>43466</v>
      </c>
      <c r="F97" s="58">
        <f t="shared" si="7"/>
        <v>43466</v>
      </c>
      <c r="G97" s="22">
        <v>0</v>
      </c>
      <c r="H97" s="23">
        <v>0</v>
      </c>
      <c r="I97" s="24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25"/>
      <c r="AU97" s="25"/>
      <c r="AV97" s="25"/>
      <c r="AW97" s="25"/>
      <c r="AX97" s="25"/>
      <c r="AY97" s="25"/>
      <c r="AZ97" s="25"/>
      <c r="BA97" s="25"/>
      <c r="BB97" s="25"/>
      <c r="BC97" s="25"/>
      <c r="BD97" s="25"/>
      <c r="BE97" s="25"/>
      <c r="BF97" s="25"/>
      <c r="BG97" s="25"/>
      <c r="BH97" s="25"/>
      <c r="BI97" s="25"/>
      <c r="BJ97" s="25"/>
      <c r="BK97" s="25"/>
      <c r="BL97" s="25"/>
      <c r="BM97" s="25"/>
    </row>
    <row r="98" spans="1:65" s="21" customFormat="1" ht="12">
      <c r="A98" s="19" t="str">
        <f>IF(ISERROR(VALUE(SUBSTITUTE(prevWBS,".",""))),"0.1",IF(ISERROR(FIND("`",SUBSTITUTE(prevWBS,".","`",1))),prevWBS&amp;".1",LEFT(prevWBS,FIND("`",SUBSTITUTE(prevWBS,".","`",1)))&amp;IF(ISERROR(FIND("`",SUBSTITUTE(prevWBS,".","`",2))),VALUE(RIGHT(prevWBS,LEN(prevWBS)-FIND("`",SUBSTITUTE(prevWBS,".","`",1))))+1,VALUE(MID(prevWBS,FIND("`",SUBSTITUTE(prevWBS,".","`",1))+1,(FIND("`",SUBSTITUTE(prevWBS,".","`",2))-FIND("`",SUBSTITUTE(prevWBS,".","`",1))-1)))+1)))</f>
        <v>6.6</v>
      </c>
      <c r="B98" s="20" t="s">
        <v>39</v>
      </c>
      <c r="C98" s="35"/>
      <c r="D98" s="66"/>
      <c r="E98" s="57">
        <v>43466</v>
      </c>
      <c r="F98" s="58">
        <f t="shared" ref="F98:F99" si="23">IF(ISBLANK(E98)," - ",IF(G98=0,E98,E98+G98-1))</f>
        <v>43466</v>
      </c>
      <c r="G98" s="22">
        <v>0</v>
      </c>
      <c r="H98" s="23">
        <v>0</v>
      </c>
      <c r="I98" s="24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5"/>
      <c r="AU98" s="25"/>
      <c r="AV98" s="25"/>
      <c r="AW98" s="25"/>
      <c r="AX98" s="25"/>
      <c r="AY98" s="25"/>
      <c r="AZ98" s="25"/>
      <c r="BA98" s="25"/>
      <c r="BB98" s="25"/>
      <c r="BC98" s="25"/>
      <c r="BD98" s="25"/>
      <c r="BE98" s="25"/>
      <c r="BF98" s="25"/>
      <c r="BG98" s="25"/>
      <c r="BH98" s="25"/>
      <c r="BI98" s="25"/>
      <c r="BJ98" s="25"/>
      <c r="BK98" s="25"/>
      <c r="BL98" s="25"/>
      <c r="BM98" s="25"/>
    </row>
    <row r="99" spans="1:65" s="21" customFormat="1" ht="12">
      <c r="A99" s="19" t="s">
        <v>159</v>
      </c>
      <c r="B99" s="59" t="s">
        <v>139</v>
      </c>
      <c r="C99" s="35"/>
      <c r="D99" s="66"/>
      <c r="E99" s="57">
        <v>43466</v>
      </c>
      <c r="F99" s="58">
        <f t="shared" si="23"/>
        <v>43466</v>
      </c>
      <c r="G99" s="22">
        <v>0</v>
      </c>
      <c r="H99" s="23">
        <v>0</v>
      </c>
      <c r="I99" s="24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25"/>
      <c r="AU99" s="25"/>
      <c r="AV99" s="25"/>
      <c r="AW99" s="25"/>
      <c r="AX99" s="25"/>
      <c r="AY99" s="25"/>
      <c r="AZ99" s="25"/>
      <c r="BA99" s="25"/>
      <c r="BB99" s="25"/>
      <c r="BC99" s="25"/>
      <c r="BD99" s="25"/>
      <c r="BE99" s="25"/>
      <c r="BF99" s="25"/>
      <c r="BG99" s="25"/>
      <c r="BH99" s="25"/>
      <c r="BI99" s="25"/>
      <c r="BJ99" s="25"/>
      <c r="BK99" s="25"/>
      <c r="BL99" s="25"/>
      <c r="BM99" s="25"/>
    </row>
    <row r="100" spans="1:65" s="21" customFormat="1" ht="12">
      <c r="A100" s="19">
        <v>6.7</v>
      </c>
      <c r="B100" s="20" t="s">
        <v>141</v>
      </c>
      <c r="C100" s="35"/>
      <c r="D100" s="66"/>
      <c r="E100" s="57">
        <v>43466</v>
      </c>
      <c r="F100" s="58">
        <f t="shared" ref="F100:F107" si="24">IF(ISBLANK(E100)," - ",IF(G100=0,E100,E100+G100-1))</f>
        <v>43466</v>
      </c>
      <c r="G100" s="22">
        <v>0</v>
      </c>
      <c r="H100" s="23">
        <v>0</v>
      </c>
      <c r="I100" s="24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25"/>
      <c r="AV100" s="25"/>
      <c r="AW100" s="25"/>
      <c r="AX100" s="25"/>
      <c r="AY100" s="25"/>
      <c r="AZ100" s="25"/>
      <c r="BA100" s="25"/>
      <c r="BB100" s="25"/>
      <c r="BC100" s="25"/>
      <c r="BD100" s="25"/>
      <c r="BE100" s="25"/>
      <c r="BF100" s="25"/>
      <c r="BG100" s="25"/>
      <c r="BH100" s="25"/>
      <c r="BI100" s="25"/>
      <c r="BJ100" s="25"/>
      <c r="BK100" s="25"/>
      <c r="BL100" s="25"/>
      <c r="BM100" s="25"/>
    </row>
    <row r="101" spans="1:65" s="21" customFormat="1" ht="12">
      <c r="A101" s="19" t="s">
        <v>142</v>
      </c>
      <c r="B101" s="59" t="s">
        <v>103</v>
      </c>
      <c r="C101" s="35"/>
      <c r="D101" s="66"/>
      <c r="E101" s="57">
        <v>43466</v>
      </c>
      <c r="F101" s="58">
        <f t="shared" si="24"/>
        <v>43466</v>
      </c>
      <c r="G101" s="22">
        <v>0</v>
      </c>
      <c r="H101" s="23">
        <v>0</v>
      </c>
      <c r="I101" s="24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  <c r="AY101" s="25"/>
      <c r="AZ101" s="25"/>
      <c r="BA101" s="25"/>
      <c r="BB101" s="25"/>
      <c r="BC101" s="25"/>
      <c r="BD101" s="25"/>
      <c r="BE101" s="25"/>
      <c r="BF101" s="25"/>
      <c r="BG101" s="25"/>
      <c r="BH101" s="25"/>
      <c r="BI101" s="25"/>
      <c r="BJ101" s="25"/>
      <c r="BK101" s="25"/>
      <c r="BL101" s="25"/>
      <c r="BM101" s="25"/>
    </row>
    <row r="102" spans="1:65" s="21" customFormat="1" ht="24">
      <c r="A102" s="19" t="s">
        <v>160</v>
      </c>
      <c r="B102" s="70" t="s">
        <v>148</v>
      </c>
      <c r="C102" s="35"/>
      <c r="D102" s="66"/>
      <c r="E102" s="57">
        <v>43466</v>
      </c>
      <c r="F102" s="58">
        <f t="shared" si="24"/>
        <v>43466</v>
      </c>
      <c r="G102" s="22">
        <v>0</v>
      </c>
      <c r="H102" s="23">
        <v>0</v>
      </c>
      <c r="I102" s="24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  <c r="AY102" s="25"/>
      <c r="AZ102" s="25"/>
      <c r="BA102" s="25"/>
      <c r="BB102" s="25"/>
      <c r="BC102" s="25"/>
      <c r="BD102" s="25"/>
      <c r="BE102" s="25"/>
      <c r="BF102" s="25"/>
      <c r="BG102" s="25"/>
      <c r="BH102" s="25"/>
      <c r="BI102" s="25"/>
      <c r="BJ102" s="25"/>
      <c r="BK102" s="25"/>
      <c r="BL102" s="25"/>
      <c r="BM102" s="25"/>
    </row>
    <row r="103" spans="1:65" s="21" customFormat="1" ht="12">
      <c r="A103" s="19" t="s">
        <v>161</v>
      </c>
      <c r="B103" s="70" t="s">
        <v>144</v>
      </c>
      <c r="C103" s="35"/>
      <c r="D103" s="66"/>
      <c r="E103" s="57">
        <v>43466</v>
      </c>
      <c r="F103" s="58">
        <f t="shared" ref="F103" si="25">IF(ISBLANK(E103)," - ",IF(G103=0,E103,E103+G103-1))</f>
        <v>43466</v>
      </c>
      <c r="G103" s="22">
        <v>0</v>
      </c>
      <c r="H103" s="23">
        <v>0</v>
      </c>
      <c r="I103" s="24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5"/>
      <c r="AZ103" s="25"/>
      <c r="BA103" s="25"/>
      <c r="BB103" s="25"/>
      <c r="BC103" s="25"/>
      <c r="BD103" s="25"/>
      <c r="BE103" s="25"/>
      <c r="BF103" s="25"/>
      <c r="BG103" s="25"/>
      <c r="BH103" s="25"/>
      <c r="BI103" s="25"/>
      <c r="BJ103" s="25"/>
      <c r="BK103" s="25"/>
      <c r="BL103" s="25"/>
      <c r="BM103" s="25"/>
    </row>
    <row r="104" spans="1:65" s="21" customFormat="1" ht="12">
      <c r="A104" s="19" t="s">
        <v>143</v>
      </c>
      <c r="B104" s="59" t="s">
        <v>38</v>
      </c>
      <c r="C104" s="35"/>
      <c r="D104" s="66"/>
      <c r="E104" s="57">
        <v>43466</v>
      </c>
      <c r="F104" s="58">
        <f t="shared" ref="F104:F106" si="26">IF(ISBLANK(E104)," - ",IF(G104=0,E104,E104+G104-1))</f>
        <v>43466</v>
      </c>
      <c r="G104" s="22">
        <v>0</v>
      </c>
      <c r="H104" s="23">
        <v>0</v>
      </c>
      <c r="I104" s="24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  <c r="AY104" s="25"/>
      <c r="AZ104" s="25"/>
      <c r="BA104" s="25"/>
      <c r="BB104" s="25"/>
      <c r="BC104" s="25"/>
      <c r="BD104" s="25"/>
      <c r="BE104" s="25"/>
      <c r="BF104" s="25"/>
      <c r="BG104" s="25"/>
      <c r="BH104" s="25"/>
      <c r="BI104" s="25"/>
      <c r="BJ104" s="25"/>
      <c r="BK104" s="25"/>
      <c r="BL104" s="25"/>
      <c r="BM104" s="25"/>
    </row>
    <row r="105" spans="1:65" s="21" customFormat="1" ht="12">
      <c r="A105" s="19" t="s">
        <v>162</v>
      </c>
      <c r="B105" s="70" t="s">
        <v>145</v>
      </c>
      <c r="C105" s="35"/>
      <c r="D105" s="66"/>
      <c r="E105" s="57">
        <v>43466</v>
      </c>
      <c r="F105" s="58">
        <f t="shared" si="26"/>
        <v>43466</v>
      </c>
      <c r="G105" s="22">
        <v>0</v>
      </c>
      <c r="H105" s="23">
        <v>0</v>
      </c>
      <c r="I105" s="24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  <c r="AY105" s="25"/>
      <c r="AZ105" s="25"/>
      <c r="BA105" s="25"/>
      <c r="BB105" s="25"/>
      <c r="BC105" s="25"/>
      <c r="BD105" s="25"/>
      <c r="BE105" s="25"/>
      <c r="BF105" s="25"/>
      <c r="BG105" s="25"/>
      <c r="BH105" s="25"/>
      <c r="BI105" s="25"/>
      <c r="BJ105" s="25"/>
      <c r="BK105" s="25"/>
      <c r="BL105" s="25"/>
      <c r="BM105" s="25"/>
    </row>
    <row r="106" spans="1:65" s="21" customFormat="1" ht="12">
      <c r="A106" s="19" t="s">
        <v>163</v>
      </c>
      <c r="B106" s="70" t="s">
        <v>146</v>
      </c>
      <c r="C106" s="35"/>
      <c r="D106" s="66"/>
      <c r="E106" s="57">
        <v>43466</v>
      </c>
      <c r="F106" s="58">
        <f t="shared" si="26"/>
        <v>43466</v>
      </c>
      <c r="G106" s="22">
        <v>0</v>
      </c>
      <c r="H106" s="23">
        <v>0</v>
      </c>
      <c r="I106" s="24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5"/>
      <c r="AU106" s="25"/>
      <c r="AV106" s="25"/>
      <c r="AW106" s="25"/>
      <c r="AX106" s="25"/>
      <c r="AY106" s="25"/>
      <c r="AZ106" s="25"/>
      <c r="BA106" s="25"/>
      <c r="BB106" s="25"/>
      <c r="BC106" s="25"/>
      <c r="BD106" s="25"/>
      <c r="BE106" s="25"/>
      <c r="BF106" s="25"/>
      <c r="BG106" s="25"/>
      <c r="BH106" s="25"/>
      <c r="BI106" s="25"/>
      <c r="BJ106" s="25"/>
      <c r="BK106" s="25"/>
      <c r="BL106" s="25"/>
      <c r="BM106" s="25"/>
    </row>
    <row r="107" spans="1:65" s="21" customFormat="1" ht="12">
      <c r="A107" s="19" t="s">
        <v>164</v>
      </c>
      <c r="B107" s="70" t="s">
        <v>147</v>
      </c>
      <c r="C107" s="35"/>
      <c r="D107" s="66"/>
      <c r="E107" s="57">
        <v>43466</v>
      </c>
      <c r="F107" s="58">
        <f t="shared" si="24"/>
        <v>43466</v>
      </c>
      <c r="G107" s="22">
        <v>0</v>
      </c>
      <c r="H107" s="23">
        <v>0</v>
      </c>
      <c r="I107" s="24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5"/>
      <c r="AU107" s="25"/>
      <c r="AV107" s="25"/>
      <c r="AW107" s="25"/>
      <c r="AX107" s="25"/>
      <c r="AY107" s="25"/>
      <c r="AZ107" s="25"/>
      <c r="BA107" s="25"/>
      <c r="BB107" s="25"/>
      <c r="BC107" s="25"/>
      <c r="BD107" s="25"/>
      <c r="BE107" s="25"/>
      <c r="BF107" s="25"/>
      <c r="BG107" s="25"/>
      <c r="BH107" s="25"/>
      <c r="BI107" s="25"/>
      <c r="BJ107" s="25"/>
      <c r="BK107" s="25"/>
      <c r="BL107" s="25"/>
      <c r="BM107" s="25"/>
    </row>
    <row r="108" spans="1:65" s="12" customFormat="1" ht="12">
      <c r="A108" s="10">
        <v>7</v>
      </c>
      <c r="B108" s="11" t="s">
        <v>6</v>
      </c>
      <c r="C108" s="61"/>
      <c r="D108" s="61"/>
      <c r="E108" s="13"/>
      <c r="F108" s="14" t="str">
        <f t="shared" si="7"/>
        <v xml:space="preserve"> - </v>
      </c>
      <c r="G108" s="15"/>
      <c r="H108" s="16"/>
      <c r="I108" s="17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  <c r="BF108" s="18"/>
      <c r="BG108" s="18"/>
      <c r="BH108" s="18"/>
      <c r="BI108" s="18"/>
      <c r="BJ108" s="18"/>
      <c r="BK108" s="18"/>
      <c r="BL108" s="18"/>
      <c r="BM108" s="18"/>
    </row>
    <row r="109" spans="1:65" s="21" customFormat="1" ht="12">
      <c r="A109" s="19" t="str">
        <f>IF(ISERROR(VALUE(SUBSTITUTE(prevWBS,".",""))),"0.1",IF(ISERROR(FIND("`",SUBSTITUTE(prevWBS,".","`",1))),prevWBS&amp;".1",LEFT(prevWBS,FIND("`",SUBSTITUTE(prevWBS,".","`",1)))&amp;IF(ISERROR(FIND("`",SUBSTITUTE(prevWBS,".","`",2))),VALUE(RIGHT(prevWBS,LEN(prevWBS)-FIND("`",SUBSTITUTE(prevWBS,".","`",1))))+1,VALUE(MID(prevWBS,FIND("`",SUBSTITUTE(prevWBS,".","`",1))+1,(FIND("`",SUBSTITUTE(prevWBS,".","`",2))-FIND("`",SUBSTITUTE(prevWBS,".","`",1))-1)))+1)))</f>
        <v>7.1</v>
      </c>
      <c r="B109" s="20" t="s">
        <v>140</v>
      </c>
      <c r="C109" s="35"/>
      <c r="D109" s="66"/>
      <c r="E109" s="57">
        <v>43466</v>
      </c>
      <c r="F109" s="58">
        <f t="shared" si="7"/>
        <v>43466</v>
      </c>
      <c r="G109" s="22">
        <v>0</v>
      </c>
      <c r="H109" s="23">
        <v>0</v>
      </c>
      <c r="I109" s="24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25"/>
      <c r="AU109" s="25"/>
      <c r="AV109" s="25"/>
      <c r="AW109" s="25"/>
      <c r="AX109" s="25"/>
      <c r="AY109" s="25"/>
      <c r="AZ109" s="25"/>
      <c r="BA109" s="25"/>
      <c r="BB109" s="25"/>
      <c r="BC109" s="25"/>
      <c r="BD109" s="25"/>
      <c r="BE109" s="25"/>
      <c r="BF109" s="25"/>
      <c r="BG109" s="25"/>
      <c r="BH109" s="25"/>
      <c r="BI109" s="25"/>
      <c r="BJ109" s="25"/>
      <c r="BK109" s="25"/>
      <c r="BL109" s="25"/>
      <c r="BM109" s="25"/>
    </row>
    <row r="110" spans="1:65" s="21" customFormat="1" ht="12">
      <c r="A110" s="19" t="s">
        <v>165</v>
      </c>
      <c r="B110" s="59" t="s">
        <v>166</v>
      </c>
      <c r="C110" s="35"/>
      <c r="D110" s="66"/>
      <c r="E110" s="57">
        <v>43466</v>
      </c>
      <c r="F110" s="58">
        <f t="shared" si="7"/>
        <v>43466</v>
      </c>
      <c r="G110" s="22">
        <v>0</v>
      </c>
      <c r="H110" s="23">
        <v>0</v>
      </c>
      <c r="I110" s="24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5"/>
      <c r="AU110" s="25"/>
      <c r="AV110" s="25"/>
      <c r="AW110" s="25"/>
      <c r="AX110" s="25"/>
      <c r="AY110" s="25"/>
      <c r="AZ110" s="25"/>
      <c r="BA110" s="25"/>
      <c r="BB110" s="25"/>
      <c r="BC110" s="25"/>
      <c r="BD110" s="25"/>
      <c r="BE110" s="25"/>
      <c r="BF110" s="25"/>
      <c r="BG110" s="25"/>
      <c r="BH110" s="25"/>
      <c r="BI110" s="25"/>
      <c r="BJ110" s="25"/>
      <c r="BK110" s="25"/>
      <c r="BL110" s="25"/>
      <c r="BM110" s="25"/>
    </row>
    <row r="111" spans="1:65" s="21" customFormat="1" ht="12">
      <c r="A111" s="19" t="s">
        <v>170</v>
      </c>
      <c r="B111" s="59" t="s">
        <v>52</v>
      </c>
      <c r="C111" s="35"/>
      <c r="D111" s="66"/>
      <c r="E111" s="57">
        <v>43466</v>
      </c>
      <c r="F111" s="58">
        <f t="shared" si="7"/>
        <v>43466</v>
      </c>
      <c r="G111" s="22">
        <v>0</v>
      </c>
      <c r="H111" s="23">
        <v>0</v>
      </c>
      <c r="I111" s="24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25"/>
      <c r="AU111" s="25"/>
      <c r="AV111" s="25"/>
      <c r="AW111" s="25"/>
      <c r="AX111" s="25"/>
      <c r="AY111" s="25"/>
      <c r="AZ111" s="25"/>
      <c r="BA111" s="25"/>
      <c r="BB111" s="25"/>
      <c r="BC111" s="25"/>
      <c r="BD111" s="25"/>
      <c r="BE111" s="25"/>
      <c r="BF111" s="25"/>
      <c r="BG111" s="25"/>
      <c r="BH111" s="25"/>
      <c r="BI111" s="25"/>
      <c r="BJ111" s="25"/>
      <c r="BK111" s="25"/>
      <c r="BL111" s="25"/>
      <c r="BM111" s="25"/>
    </row>
    <row r="112" spans="1:65" s="21" customFormat="1" ht="12">
      <c r="A112" s="19" t="s">
        <v>171</v>
      </c>
      <c r="B112" s="59" t="s">
        <v>53</v>
      </c>
      <c r="C112" s="35"/>
      <c r="D112" s="66"/>
      <c r="E112" s="57">
        <v>43466</v>
      </c>
      <c r="F112" s="58">
        <f t="shared" si="7"/>
        <v>43466</v>
      </c>
      <c r="G112" s="22">
        <v>0</v>
      </c>
      <c r="H112" s="23">
        <v>0</v>
      </c>
      <c r="I112" s="24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  <c r="AY112" s="25"/>
      <c r="AZ112" s="25"/>
      <c r="BA112" s="25"/>
      <c r="BB112" s="25"/>
      <c r="BC112" s="25"/>
      <c r="BD112" s="25"/>
      <c r="BE112" s="25"/>
      <c r="BF112" s="25"/>
      <c r="BG112" s="25"/>
      <c r="BH112" s="25"/>
      <c r="BI112" s="25"/>
      <c r="BJ112" s="25"/>
      <c r="BK112" s="25"/>
      <c r="BL112" s="25"/>
      <c r="BM112" s="25"/>
    </row>
    <row r="113" spans="1:65" s="21" customFormat="1" ht="12">
      <c r="A113" s="19" t="s">
        <v>172</v>
      </c>
      <c r="B113" s="59" t="s">
        <v>54</v>
      </c>
      <c r="C113" s="35"/>
      <c r="D113" s="66"/>
      <c r="E113" s="57">
        <v>43466</v>
      </c>
      <c r="F113" s="58">
        <f t="shared" si="7"/>
        <v>43466</v>
      </c>
      <c r="G113" s="22">
        <v>0</v>
      </c>
      <c r="H113" s="23">
        <v>0</v>
      </c>
      <c r="I113" s="24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5"/>
      <c r="AU113" s="25"/>
      <c r="AV113" s="25"/>
      <c r="AW113" s="25"/>
      <c r="AX113" s="25"/>
      <c r="AY113" s="25"/>
      <c r="AZ113" s="25"/>
      <c r="BA113" s="25"/>
      <c r="BB113" s="25"/>
      <c r="BC113" s="25"/>
      <c r="BD113" s="25"/>
      <c r="BE113" s="25"/>
      <c r="BF113" s="25"/>
      <c r="BG113" s="25"/>
      <c r="BH113" s="25"/>
      <c r="BI113" s="25"/>
      <c r="BJ113" s="25"/>
      <c r="BK113" s="25"/>
      <c r="BL113" s="25"/>
      <c r="BM113" s="25"/>
    </row>
    <row r="114" spans="1:65" s="21" customFormat="1" ht="12">
      <c r="A114" s="19" t="s">
        <v>173</v>
      </c>
      <c r="B114" s="59" t="s">
        <v>167</v>
      </c>
      <c r="C114" s="35"/>
      <c r="D114" s="66"/>
      <c r="E114" s="57">
        <v>43466</v>
      </c>
      <c r="F114" s="58">
        <f t="shared" ref="F114:F117" si="27">IF(ISBLANK(E114)," - ",IF(G114=0,E114,E114+G114-1))</f>
        <v>43466</v>
      </c>
      <c r="G114" s="22">
        <v>0</v>
      </c>
      <c r="H114" s="23">
        <v>0</v>
      </c>
      <c r="I114" s="24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25"/>
      <c r="AU114" s="25"/>
      <c r="AV114" s="25"/>
      <c r="AW114" s="25"/>
      <c r="AX114" s="25"/>
      <c r="AY114" s="25"/>
      <c r="AZ114" s="25"/>
      <c r="BA114" s="25"/>
      <c r="BB114" s="25"/>
      <c r="BC114" s="25"/>
      <c r="BD114" s="25"/>
      <c r="BE114" s="25"/>
      <c r="BF114" s="25"/>
      <c r="BG114" s="25"/>
      <c r="BH114" s="25"/>
      <c r="BI114" s="25"/>
      <c r="BJ114" s="25"/>
      <c r="BK114" s="25"/>
      <c r="BL114" s="25"/>
      <c r="BM114" s="25"/>
    </row>
    <row r="115" spans="1:65" s="21" customFormat="1" ht="12">
      <c r="A115" s="19" t="s">
        <v>174</v>
      </c>
      <c r="B115" s="59" t="s">
        <v>168</v>
      </c>
      <c r="C115" s="35"/>
      <c r="D115" s="66"/>
      <c r="E115" s="57">
        <v>43466</v>
      </c>
      <c r="F115" s="58">
        <f t="shared" si="27"/>
        <v>43466</v>
      </c>
      <c r="G115" s="22">
        <v>0</v>
      </c>
      <c r="H115" s="23">
        <v>0</v>
      </c>
      <c r="I115" s="24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25"/>
      <c r="AU115" s="25"/>
      <c r="AV115" s="25"/>
      <c r="AW115" s="25"/>
      <c r="AX115" s="25"/>
      <c r="AY115" s="25"/>
      <c r="AZ115" s="25"/>
      <c r="BA115" s="25"/>
      <c r="BB115" s="25"/>
      <c r="BC115" s="25"/>
      <c r="BD115" s="25"/>
      <c r="BE115" s="25"/>
      <c r="BF115" s="25"/>
      <c r="BG115" s="25"/>
      <c r="BH115" s="25"/>
      <c r="BI115" s="25"/>
      <c r="BJ115" s="25"/>
      <c r="BK115" s="25"/>
      <c r="BL115" s="25"/>
      <c r="BM115" s="25"/>
    </row>
    <row r="116" spans="1:65" s="21" customFormat="1" ht="12">
      <c r="A116" s="19" t="s">
        <v>175</v>
      </c>
      <c r="B116" s="59" t="s">
        <v>169</v>
      </c>
      <c r="C116" s="35"/>
      <c r="D116" s="66"/>
      <c r="E116" s="57">
        <v>43466</v>
      </c>
      <c r="F116" s="58">
        <f t="shared" si="27"/>
        <v>43466</v>
      </c>
      <c r="G116" s="22">
        <v>0</v>
      </c>
      <c r="H116" s="23">
        <v>0</v>
      </c>
      <c r="I116" s="24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25"/>
      <c r="AU116" s="25"/>
      <c r="AV116" s="25"/>
      <c r="AW116" s="25"/>
      <c r="AX116" s="25"/>
      <c r="AY116" s="25"/>
      <c r="AZ116" s="25"/>
      <c r="BA116" s="25"/>
      <c r="BB116" s="25"/>
      <c r="BC116" s="25"/>
      <c r="BD116" s="25"/>
      <c r="BE116" s="25"/>
      <c r="BF116" s="25"/>
      <c r="BG116" s="25"/>
      <c r="BH116" s="25"/>
      <c r="BI116" s="25"/>
      <c r="BJ116" s="25"/>
      <c r="BK116" s="25"/>
      <c r="BL116" s="25"/>
      <c r="BM116" s="25"/>
    </row>
    <row r="117" spans="1:65" s="21" customFormat="1" ht="12">
      <c r="A117" s="19" t="str">
        <f>IF(ISERROR(VALUE(SUBSTITUTE(prevWBS,".",""))),"0.1",IF(ISERROR(FIND("`",SUBSTITUTE(prevWBS,".","`",1))),prevWBS&amp;".1",LEFT(prevWBS,FIND("`",SUBSTITUTE(prevWBS,".","`",1)))&amp;IF(ISERROR(FIND("`",SUBSTITUTE(prevWBS,".","`",2))),VALUE(RIGHT(prevWBS,LEN(prevWBS)-FIND("`",SUBSTITUTE(prevWBS,".","`",1))))+1,VALUE(MID(prevWBS,FIND("`",SUBSTITUTE(prevWBS,".","`",1))+1,(FIND("`",SUBSTITUTE(prevWBS,".","`",2))-FIND("`",SUBSTITUTE(prevWBS,".","`",1))-1)))+1)))</f>
        <v>7.2</v>
      </c>
      <c r="B117" s="60" t="s">
        <v>176</v>
      </c>
      <c r="C117" s="35"/>
      <c r="D117" s="66"/>
      <c r="E117" s="57">
        <v>43466</v>
      </c>
      <c r="F117" s="58">
        <f t="shared" si="27"/>
        <v>43466</v>
      </c>
      <c r="G117" s="22">
        <v>0</v>
      </c>
      <c r="H117" s="23">
        <v>0</v>
      </c>
      <c r="I117" s="24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5"/>
      <c r="AU117" s="25"/>
      <c r="AV117" s="25"/>
      <c r="AW117" s="25"/>
      <c r="AX117" s="25"/>
      <c r="AY117" s="25"/>
      <c r="AZ117" s="25"/>
      <c r="BA117" s="25"/>
      <c r="BB117" s="25"/>
      <c r="BC117" s="25"/>
      <c r="BD117" s="25"/>
      <c r="BE117" s="25"/>
      <c r="BF117" s="25"/>
      <c r="BG117" s="25"/>
      <c r="BH117" s="25"/>
      <c r="BI117" s="25"/>
      <c r="BJ117" s="25"/>
      <c r="BK117" s="25"/>
      <c r="BL117" s="25"/>
      <c r="BM117" s="25"/>
    </row>
    <row r="118" spans="1:65" s="21" customFormat="1" ht="12">
      <c r="A118" s="19" t="s">
        <v>181</v>
      </c>
      <c r="B118" s="59" t="s">
        <v>55</v>
      </c>
      <c r="C118" s="35"/>
      <c r="D118" s="66"/>
      <c r="E118" s="57">
        <v>43466</v>
      </c>
      <c r="F118" s="58">
        <f t="shared" ref="F118:F121" si="28">IF(ISBLANK(E118)," - ",IF(G118=0,E118,E118+G118-1))</f>
        <v>43466</v>
      </c>
      <c r="G118" s="22">
        <v>0</v>
      </c>
      <c r="H118" s="23">
        <v>0</v>
      </c>
      <c r="I118" s="24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  <c r="AY118" s="25"/>
      <c r="AZ118" s="25"/>
      <c r="BA118" s="25"/>
      <c r="BB118" s="25"/>
      <c r="BC118" s="25"/>
      <c r="BD118" s="25"/>
      <c r="BE118" s="25"/>
      <c r="BF118" s="25"/>
      <c r="BG118" s="25"/>
      <c r="BH118" s="25"/>
      <c r="BI118" s="25"/>
      <c r="BJ118" s="25"/>
      <c r="BK118" s="25"/>
      <c r="BL118" s="25"/>
      <c r="BM118" s="25"/>
    </row>
    <row r="119" spans="1:65" s="21" customFormat="1" ht="12">
      <c r="A119" s="19" t="s">
        <v>182</v>
      </c>
      <c r="B119" s="59" t="s">
        <v>56</v>
      </c>
      <c r="C119" s="35"/>
      <c r="D119" s="66"/>
      <c r="E119" s="57">
        <v>43466</v>
      </c>
      <c r="F119" s="58">
        <f t="shared" si="28"/>
        <v>43466</v>
      </c>
      <c r="G119" s="22">
        <v>0</v>
      </c>
      <c r="H119" s="23">
        <v>0</v>
      </c>
      <c r="I119" s="24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25"/>
      <c r="AU119" s="25"/>
      <c r="AV119" s="25"/>
      <c r="AW119" s="25"/>
      <c r="AX119" s="25"/>
      <c r="AY119" s="25"/>
      <c r="AZ119" s="25"/>
      <c r="BA119" s="25"/>
      <c r="BB119" s="25"/>
      <c r="BC119" s="25"/>
      <c r="BD119" s="25"/>
      <c r="BE119" s="25"/>
      <c r="BF119" s="25"/>
      <c r="BG119" s="25"/>
      <c r="BH119" s="25"/>
      <c r="BI119" s="25"/>
      <c r="BJ119" s="25"/>
      <c r="BK119" s="25"/>
      <c r="BL119" s="25"/>
      <c r="BM119" s="25"/>
    </row>
    <row r="120" spans="1:65" s="21" customFormat="1" ht="12">
      <c r="A120" s="19" t="str">
        <f>IF(ISERROR(VALUE(SUBSTITUTE(prevWBS,".",""))),"0.1",IF(ISERROR(FIND("`",SUBSTITUTE(prevWBS,".","`",1))),prevWBS&amp;".1",LEFT(prevWBS,FIND("`",SUBSTITUTE(prevWBS,".","`",1)))&amp;IF(ISERROR(FIND("`",SUBSTITUTE(prevWBS,".","`",2))),VALUE(RIGHT(prevWBS,LEN(prevWBS)-FIND("`",SUBSTITUTE(prevWBS,".","`",1))))+1,VALUE(MID(prevWBS,FIND("`",SUBSTITUTE(prevWBS,".","`",1))+1,(FIND("`",SUBSTITUTE(prevWBS,".","`",2))-FIND("`",SUBSTITUTE(prevWBS,".","`",1))-1)))+1)))</f>
        <v>7.3</v>
      </c>
      <c r="B120" s="60" t="s">
        <v>177</v>
      </c>
      <c r="C120" s="35"/>
      <c r="D120" s="66"/>
      <c r="E120" s="57">
        <v>43466</v>
      </c>
      <c r="F120" s="58">
        <f t="shared" si="28"/>
        <v>43466</v>
      </c>
      <c r="G120" s="22">
        <v>0</v>
      </c>
      <c r="H120" s="23">
        <v>0</v>
      </c>
      <c r="I120" s="24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25"/>
      <c r="AT120" s="25"/>
      <c r="AU120" s="25"/>
      <c r="AV120" s="25"/>
      <c r="AW120" s="25"/>
      <c r="AX120" s="25"/>
      <c r="AY120" s="25"/>
      <c r="AZ120" s="25"/>
      <c r="BA120" s="25"/>
      <c r="BB120" s="25"/>
      <c r="BC120" s="25"/>
      <c r="BD120" s="25"/>
      <c r="BE120" s="25"/>
      <c r="BF120" s="25"/>
      <c r="BG120" s="25"/>
      <c r="BH120" s="25"/>
      <c r="BI120" s="25"/>
      <c r="BJ120" s="25"/>
      <c r="BK120" s="25"/>
      <c r="BL120" s="25"/>
      <c r="BM120" s="25"/>
    </row>
    <row r="121" spans="1:65" s="21" customFormat="1" ht="12">
      <c r="A121" s="19" t="s">
        <v>183</v>
      </c>
      <c r="B121" s="59" t="s">
        <v>178</v>
      </c>
      <c r="C121" s="35"/>
      <c r="D121" s="66"/>
      <c r="E121" s="57">
        <v>43466</v>
      </c>
      <c r="F121" s="58">
        <f t="shared" si="28"/>
        <v>43466</v>
      </c>
      <c r="G121" s="22">
        <v>0</v>
      </c>
      <c r="H121" s="23">
        <v>0</v>
      </c>
      <c r="I121" s="24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5"/>
      <c r="AU121" s="25"/>
      <c r="AV121" s="25"/>
      <c r="AW121" s="25"/>
      <c r="AX121" s="25"/>
      <c r="AY121" s="25"/>
      <c r="AZ121" s="25"/>
      <c r="BA121" s="25"/>
      <c r="BB121" s="25"/>
      <c r="BC121" s="25"/>
      <c r="BD121" s="25"/>
      <c r="BE121" s="25"/>
      <c r="BF121" s="25"/>
      <c r="BG121" s="25"/>
      <c r="BH121" s="25"/>
      <c r="BI121" s="25"/>
      <c r="BJ121" s="25"/>
      <c r="BK121" s="25"/>
      <c r="BL121" s="25"/>
      <c r="BM121" s="25"/>
    </row>
    <row r="122" spans="1:65" s="21" customFormat="1" ht="12">
      <c r="A122" s="19" t="s">
        <v>184</v>
      </c>
      <c r="B122" s="59" t="s">
        <v>179</v>
      </c>
      <c r="C122" s="35"/>
      <c r="D122" s="66"/>
      <c r="E122" s="57">
        <v>43466</v>
      </c>
      <c r="F122" s="58">
        <f t="shared" si="7"/>
        <v>43466</v>
      </c>
      <c r="G122" s="22">
        <v>0</v>
      </c>
      <c r="H122" s="23">
        <v>0</v>
      </c>
      <c r="I122" s="24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5"/>
      <c r="AU122" s="25"/>
      <c r="AV122" s="25"/>
      <c r="AW122" s="25"/>
      <c r="AX122" s="25"/>
      <c r="AY122" s="25"/>
      <c r="AZ122" s="25"/>
      <c r="BA122" s="25"/>
      <c r="BB122" s="25"/>
      <c r="BC122" s="25"/>
      <c r="BD122" s="25"/>
      <c r="BE122" s="25"/>
      <c r="BF122" s="25"/>
      <c r="BG122" s="25"/>
      <c r="BH122" s="25"/>
      <c r="BI122" s="25"/>
      <c r="BJ122" s="25"/>
      <c r="BK122" s="25"/>
      <c r="BL122" s="25"/>
      <c r="BM122" s="25"/>
    </row>
    <row r="123" spans="1:65" s="21" customFormat="1" ht="12">
      <c r="A123" s="19" t="s">
        <v>185</v>
      </c>
      <c r="B123" s="59" t="s">
        <v>180</v>
      </c>
      <c r="C123" s="35"/>
      <c r="D123" s="66"/>
      <c r="E123" s="57">
        <v>43466</v>
      </c>
      <c r="F123" s="58">
        <f t="shared" ref="F123" si="29">IF(ISBLANK(E123)," - ",IF(G123=0,E123,E123+G123-1))</f>
        <v>43466</v>
      </c>
      <c r="G123" s="22">
        <v>0</v>
      </c>
      <c r="H123" s="23">
        <v>0</v>
      </c>
      <c r="I123" s="24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  <c r="AT123" s="25"/>
      <c r="AU123" s="25"/>
      <c r="AV123" s="25"/>
      <c r="AW123" s="25"/>
      <c r="AX123" s="25"/>
      <c r="AY123" s="25"/>
      <c r="AZ123" s="25"/>
      <c r="BA123" s="25"/>
      <c r="BB123" s="25"/>
      <c r="BC123" s="25"/>
      <c r="BD123" s="25"/>
      <c r="BE123" s="25"/>
      <c r="BF123" s="25"/>
      <c r="BG123" s="25"/>
      <c r="BH123" s="25"/>
      <c r="BI123" s="25"/>
      <c r="BJ123" s="25"/>
      <c r="BK123" s="25"/>
      <c r="BL123" s="25"/>
      <c r="BM123" s="25"/>
    </row>
    <row r="124" spans="1:65" s="21" customFormat="1" ht="12">
      <c r="A124" s="19" t="s">
        <v>189</v>
      </c>
      <c r="B124" s="59" t="s">
        <v>186</v>
      </c>
      <c r="C124" s="35"/>
      <c r="D124" s="66"/>
      <c r="E124" s="57">
        <v>43466</v>
      </c>
      <c r="F124" s="58">
        <f t="shared" ref="F124:F125" si="30">IF(ISBLANK(E124)," - ",IF(G124=0,E124,E124+G124-1))</f>
        <v>43466</v>
      </c>
      <c r="G124" s="22">
        <v>0</v>
      </c>
      <c r="H124" s="23">
        <v>0</v>
      </c>
      <c r="I124" s="24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25"/>
      <c r="AO124" s="25"/>
      <c r="AP124" s="25"/>
      <c r="AQ124" s="25"/>
      <c r="AR124" s="25"/>
      <c r="AS124" s="25"/>
      <c r="AT124" s="25"/>
      <c r="AU124" s="25"/>
      <c r="AV124" s="25"/>
      <c r="AW124" s="25"/>
      <c r="AX124" s="25"/>
      <c r="AY124" s="25"/>
      <c r="AZ124" s="25"/>
      <c r="BA124" s="25"/>
      <c r="BB124" s="25"/>
      <c r="BC124" s="25"/>
      <c r="BD124" s="25"/>
      <c r="BE124" s="25"/>
      <c r="BF124" s="25"/>
      <c r="BG124" s="25"/>
      <c r="BH124" s="25"/>
      <c r="BI124" s="25"/>
      <c r="BJ124" s="25"/>
      <c r="BK124" s="25"/>
      <c r="BL124" s="25"/>
      <c r="BM124" s="25"/>
    </row>
    <row r="125" spans="1:65" s="21" customFormat="1" ht="12">
      <c r="A125" s="19" t="s">
        <v>190</v>
      </c>
      <c r="B125" s="59" t="s">
        <v>187</v>
      </c>
      <c r="C125" s="35"/>
      <c r="D125" s="66"/>
      <c r="E125" s="57">
        <v>43466</v>
      </c>
      <c r="F125" s="58">
        <f t="shared" si="30"/>
        <v>43466</v>
      </c>
      <c r="G125" s="22">
        <v>0</v>
      </c>
      <c r="H125" s="23">
        <v>0</v>
      </c>
      <c r="I125" s="24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  <c r="BL125" s="25"/>
      <c r="BM125" s="25"/>
    </row>
    <row r="126" spans="1:65" s="21" customFormat="1" ht="12">
      <c r="A126" s="19" t="s">
        <v>191</v>
      </c>
      <c r="B126" s="59" t="s">
        <v>188</v>
      </c>
      <c r="C126" s="35"/>
      <c r="D126" s="66"/>
      <c r="E126" s="57">
        <v>43466</v>
      </c>
      <c r="F126" s="58">
        <f t="shared" si="7"/>
        <v>43466</v>
      </c>
      <c r="G126" s="22">
        <v>0</v>
      </c>
      <c r="H126" s="23">
        <v>0</v>
      </c>
      <c r="I126" s="24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5"/>
      <c r="AU126" s="25"/>
      <c r="AV126" s="25"/>
      <c r="AW126" s="25"/>
      <c r="AX126" s="25"/>
      <c r="AY126" s="25"/>
      <c r="AZ126" s="25"/>
      <c r="BA126" s="25"/>
      <c r="BB126" s="25"/>
      <c r="BC126" s="25"/>
      <c r="BD126" s="25"/>
      <c r="BE126" s="25"/>
      <c r="BF126" s="25"/>
      <c r="BG126" s="25"/>
      <c r="BH126" s="25"/>
      <c r="BI126" s="25"/>
      <c r="BJ126" s="25"/>
      <c r="BK126" s="25"/>
      <c r="BL126" s="25"/>
      <c r="BM126" s="25"/>
    </row>
    <row r="127" spans="1:65" s="21" customFormat="1" ht="12">
      <c r="A127" s="19" t="str">
        <f>IF(ISERROR(VALUE(SUBSTITUTE(prevWBS,".",""))),"0.1",IF(ISERROR(FIND("`",SUBSTITUTE(prevWBS,".","`",1))),prevWBS&amp;".1",LEFT(prevWBS,FIND("`",SUBSTITUTE(prevWBS,".","`",1)))&amp;IF(ISERROR(FIND("`",SUBSTITUTE(prevWBS,".","`",2))),VALUE(RIGHT(prevWBS,LEN(prevWBS)-FIND("`",SUBSTITUTE(prevWBS,".","`",1))))+1,VALUE(MID(prevWBS,FIND("`",SUBSTITUTE(prevWBS,".","`",1))+1,(FIND("`",SUBSTITUTE(prevWBS,".","`",2))-FIND("`",SUBSTITUTE(prevWBS,".","`",1))-1)))+1)))</f>
        <v>7.4</v>
      </c>
      <c r="B127" s="60" t="s">
        <v>192</v>
      </c>
      <c r="C127" s="35"/>
      <c r="D127" s="66"/>
      <c r="E127" s="57">
        <v>43466</v>
      </c>
      <c r="F127" s="58">
        <f t="shared" si="7"/>
        <v>43466</v>
      </c>
      <c r="G127" s="22">
        <v>0</v>
      </c>
      <c r="H127" s="23">
        <v>0</v>
      </c>
      <c r="I127" s="24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25"/>
      <c r="AO127" s="25"/>
      <c r="AP127" s="25"/>
      <c r="AQ127" s="25"/>
      <c r="AR127" s="25"/>
      <c r="AS127" s="25"/>
      <c r="AT127" s="25"/>
      <c r="AU127" s="25"/>
      <c r="AV127" s="25"/>
      <c r="AW127" s="25"/>
      <c r="AX127" s="25"/>
      <c r="AY127" s="25"/>
      <c r="AZ127" s="25"/>
      <c r="BA127" s="25"/>
      <c r="BB127" s="25"/>
      <c r="BC127" s="25"/>
      <c r="BD127" s="25"/>
      <c r="BE127" s="25"/>
      <c r="BF127" s="25"/>
      <c r="BG127" s="25"/>
      <c r="BH127" s="25"/>
      <c r="BI127" s="25"/>
      <c r="BJ127" s="25"/>
      <c r="BK127" s="25"/>
      <c r="BL127" s="25"/>
      <c r="BM127" s="25"/>
    </row>
    <row r="128" spans="1:65" s="21" customFormat="1" ht="12">
      <c r="A128" s="19" t="s">
        <v>196</v>
      </c>
      <c r="B128" s="59" t="s">
        <v>193</v>
      </c>
      <c r="C128" s="35"/>
      <c r="D128" s="66"/>
      <c r="E128" s="57">
        <v>43466</v>
      </c>
      <c r="F128" s="58">
        <f t="shared" ref="F128:F129" si="31">IF(ISBLANK(E128)," - ",IF(G128=0,E128,E128+G128-1))</f>
        <v>43466</v>
      </c>
      <c r="G128" s="22">
        <v>0</v>
      </c>
      <c r="H128" s="23">
        <v>0</v>
      </c>
      <c r="I128" s="24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25"/>
      <c r="AV128" s="25"/>
      <c r="AW128" s="25"/>
      <c r="AX128" s="25"/>
      <c r="AY128" s="25"/>
      <c r="AZ128" s="25"/>
      <c r="BA128" s="25"/>
      <c r="BB128" s="25"/>
      <c r="BC128" s="25"/>
      <c r="BD128" s="25"/>
      <c r="BE128" s="25"/>
      <c r="BF128" s="25"/>
      <c r="BG128" s="25"/>
      <c r="BH128" s="25"/>
      <c r="BI128" s="25"/>
      <c r="BJ128" s="25"/>
      <c r="BK128" s="25"/>
      <c r="BL128" s="25"/>
      <c r="BM128" s="25"/>
    </row>
    <row r="129" spans="1:65" s="21" customFormat="1" ht="12">
      <c r="A129" s="19" t="s">
        <v>197</v>
      </c>
      <c r="B129" s="59" t="s">
        <v>194</v>
      </c>
      <c r="C129" s="35"/>
      <c r="D129" s="66"/>
      <c r="E129" s="57">
        <v>43466</v>
      </c>
      <c r="F129" s="58">
        <f t="shared" si="31"/>
        <v>43466</v>
      </c>
      <c r="G129" s="22">
        <v>0</v>
      </c>
      <c r="H129" s="23">
        <v>0</v>
      </c>
      <c r="I129" s="24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  <c r="AY129" s="25"/>
      <c r="AZ129" s="25"/>
      <c r="BA129" s="25"/>
      <c r="BB129" s="25"/>
      <c r="BC129" s="25"/>
      <c r="BD129" s="25"/>
      <c r="BE129" s="25"/>
      <c r="BF129" s="25"/>
      <c r="BG129" s="25"/>
      <c r="BH129" s="25"/>
      <c r="BI129" s="25"/>
      <c r="BJ129" s="25"/>
      <c r="BK129" s="25"/>
      <c r="BL129" s="25"/>
      <c r="BM129" s="25"/>
    </row>
    <row r="130" spans="1:65" s="21" customFormat="1" ht="12">
      <c r="A130" s="19">
        <v>7.5</v>
      </c>
      <c r="B130" s="60" t="s">
        <v>195</v>
      </c>
      <c r="C130" s="35"/>
      <c r="D130" s="66"/>
      <c r="E130" s="57">
        <v>43466</v>
      </c>
      <c r="F130" s="58">
        <f t="shared" si="7"/>
        <v>43466</v>
      </c>
      <c r="G130" s="22">
        <v>0</v>
      </c>
      <c r="H130" s="23">
        <v>0</v>
      </c>
      <c r="I130" s="24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25"/>
      <c r="AU130" s="25"/>
      <c r="AV130" s="25"/>
      <c r="AW130" s="25"/>
      <c r="AX130" s="25"/>
      <c r="AY130" s="25"/>
      <c r="AZ130" s="25"/>
      <c r="BA130" s="25"/>
      <c r="BB130" s="25"/>
      <c r="BC130" s="25"/>
      <c r="BD130" s="25"/>
      <c r="BE130" s="25"/>
      <c r="BF130" s="25"/>
      <c r="BG130" s="25"/>
      <c r="BH130" s="25"/>
      <c r="BI130" s="25"/>
      <c r="BJ130" s="25"/>
      <c r="BK130" s="25"/>
      <c r="BL130" s="25"/>
      <c r="BM130" s="25"/>
    </row>
    <row r="131" spans="1:65" s="21" customFormat="1" ht="12">
      <c r="A131" s="19" t="s">
        <v>198</v>
      </c>
      <c r="B131" s="59" t="s">
        <v>193</v>
      </c>
      <c r="C131" s="35"/>
      <c r="D131" s="66"/>
      <c r="E131" s="57">
        <v>43466</v>
      </c>
      <c r="F131" s="58">
        <f t="shared" si="7"/>
        <v>43466</v>
      </c>
      <c r="G131" s="22">
        <v>0</v>
      </c>
      <c r="H131" s="23">
        <v>0</v>
      </c>
      <c r="I131" s="24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25"/>
      <c r="AT131" s="25"/>
      <c r="AU131" s="25"/>
      <c r="AV131" s="25"/>
      <c r="AW131" s="25"/>
      <c r="AX131" s="25"/>
      <c r="AY131" s="25"/>
      <c r="AZ131" s="25"/>
      <c r="BA131" s="25"/>
      <c r="BB131" s="25"/>
      <c r="BC131" s="25"/>
      <c r="BD131" s="25"/>
      <c r="BE131" s="25"/>
      <c r="BF131" s="25"/>
      <c r="BG131" s="25"/>
      <c r="BH131" s="25"/>
      <c r="BI131" s="25"/>
      <c r="BJ131" s="25"/>
      <c r="BK131" s="25"/>
      <c r="BL131" s="25"/>
      <c r="BM131" s="25"/>
    </row>
    <row r="132" spans="1:65" s="12" customFormat="1" ht="12">
      <c r="A132" s="10">
        <v>8</v>
      </c>
      <c r="B132" s="11" t="s">
        <v>7</v>
      </c>
      <c r="C132" s="61"/>
      <c r="D132" s="61"/>
      <c r="E132" s="13"/>
      <c r="F132" s="14" t="str">
        <f t="shared" si="7"/>
        <v xml:space="preserve"> - </v>
      </c>
      <c r="G132" s="15"/>
      <c r="H132" s="16"/>
      <c r="I132" s="17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  <c r="AY132" s="18"/>
      <c r="AZ132" s="18"/>
      <c r="BA132" s="18"/>
      <c r="BB132" s="18"/>
      <c r="BC132" s="18"/>
      <c r="BD132" s="18"/>
      <c r="BE132" s="18"/>
      <c r="BF132" s="18"/>
      <c r="BG132" s="18"/>
      <c r="BH132" s="18"/>
      <c r="BI132" s="18"/>
      <c r="BJ132" s="18"/>
      <c r="BK132" s="18"/>
      <c r="BL132" s="18"/>
      <c r="BM132" s="18"/>
    </row>
    <row r="133" spans="1:65" s="21" customFormat="1" ht="12">
      <c r="A133" s="19" t="str">
        <f>IF(ISERROR(VALUE(SUBSTITUTE(prevWBS,".",""))),"0.1",IF(ISERROR(FIND("`",SUBSTITUTE(prevWBS,".","`",1))),prevWBS&amp;".1",LEFT(prevWBS,FIND("`",SUBSTITUTE(prevWBS,".","`",1)))&amp;IF(ISERROR(FIND("`",SUBSTITUTE(prevWBS,".","`",2))),VALUE(RIGHT(prevWBS,LEN(prevWBS)-FIND("`",SUBSTITUTE(prevWBS,".","`",1))))+1,VALUE(MID(prevWBS,FIND("`",SUBSTITUTE(prevWBS,".","`",1))+1,(FIND("`",SUBSTITUTE(prevWBS,".","`",2))-FIND("`",SUBSTITUTE(prevWBS,".","`",1))-1)))+1)))</f>
        <v>8.1</v>
      </c>
      <c r="B133" s="20" t="s">
        <v>199</v>
      </c>
      <c r="C133" s="35"/>
      <c r="D133" s="66"/>
      <c r="E133" s="57">
        <v>43466</v>
      </c>
      <c r="F133" s="58">
        <f t="shared" si="7"/>
        <v>43466</v>
      </c>
      <c r="G133" s="22">
        <v>0</v>
      </c>
      <c r="H133" s="23">
        <v>0</v>
      </c>
      <c r="I133" s="24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25"/>
      <c r="AO133" s="25"/>
      <c r="AP133" s="25"/>
      <c r="AQ133" s="25"/>
      <c r="AR133" s="25"/>
      <c r="AS133" s="25"/>
      <c r="AT133" s="25"/>
      <c r="AU133" s="25"/>
      <c r="AV133" s="25"/>
      <c r="AW133" s="25"/>
      <c r="AX133" s="25"/>
      <c r="AY133" s="25"/>
      <c r="AZ133" s="25"/>
      <c r="BA133" s="25"/>
      <c r="BB133" s="25"/>
      <c r="BC133" s="25"/>
      <c r="BD133" s="25"/>
      <c r="BE133" s="25"/>
      <c r="BF133" s="25"/>
      <c r="BG133" s="25"/>
      <c r="BH133" s="25"/>
      <c r="BI133" s="25"/>
      <c r="BJ133" s="25"/>
      <c r="BK133" s="25"/>
      <c r="BL133" s="25"/>
      <c r="BM133" s="25"/>
    </row>
    <row r="134" spans="1:65" s="21" customFormat="1" ht="12">
      <c r="A134" s="19" t="s">
        <v>201</v>
      </c>
      <c r="B134" s="59" t="s">
        <v>211</v>
      </c>
      <c r="C134" s="35"/>
      <c r="D134" s="66"/>
      <c r="E134" s="57">
        <v>43466</v>
      </c>
      <c r="F134" s="58">
        <f t="shared" ref="F134" si="32">IF(ISBLANK(E134)," - ",IF(G134=0,E134,E134+G134-1))</f>
        <v>43466</v>
      </c>
      <c r="G134" s="22">
        <v>0</v>
      </c>
      <c r="H134" s="23">
        <v>0</v>
      </c>
      <c r="I134" s="24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  <c r="AS134" s="25"/>
      <c r="AT134" s="25"/>
      <c r="AU134" s="25"/>
      <c r="AV134" s="25"/>
      <c r="AW134" s="25"/>
      <c r="AX134" s="25"/>
      <c r="AY134" s="25"/>
      <c r="AZ134" s="25"/>
      <c r="BA134" s="25"/>
      <c r="BB134" s="25"/>
      <c r="BC134" s="25"/>
      <c r="BD134" s="25"/>
      <c r="BE134" s="25"/>
      <c r="BF134" s="25"/>
      <c r="BG134" s="25"/>
      <c r="BH134" s="25"/>
      <c r="BI134" s="25"/>
      <c r="BJ134" s="25"/>
      <c r="BK134" s="25"/>
      <c r="BL134" s="25"/>
      <c r="BM134" s="25"/>
    </row>
    <row r="135" spans="1:65" s="21" customFormat="1" ht="12">
      <c r="A135" s="19" t="s">
        <v>201</v>
      </c>
      <c r="B135" s="59" t="s">
        <v>203</v>
      </c>
      <c r="C135" s="35"/>
      <c r="D135" s="66"/>
      <c r="E135" s="57">
        <v>43466</v>
      </c>
      <c r="F135" s="58">
        <f t="shared" si="7"/>
        <v>43466</v>
      </c>
      <c r="G135" s="22">
        <v>0</v>
      </c>
      <c r="H135" s="23">
        <v>0</v>
      </c>
      <c r="I135" s="24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  <c r="AS135" s="25"/>
      <c r="AT135" s="25"/>
      <c r="AU135" s="25"/>
      <c r="AV135" s="25"/>
      <c r="AW135" s="25"/>
      <c r="AX135" s="25"/>
      <c r="AY135" s="25"/>
      <c r="AZ135" s="25"/>
      <c r="BA135" s="25"/>
      <c r="BB135" s="25"/>
      <c r="BC135" s="25"/>
      <c r="BD135" s="25"/>
      <c r="BE135" s="25"/>
      <c r="BF135" s="25"/>
      <c r="BG135" s="25"/>
      <c r="BH135" s="25"/>
      <c r="BI135" s="25"/>
      <c r="BJ135" s="25"/>
      <c r="BK135" s="25"/>
      <c r="BL135" s="25"/>
      <c r="BM135" s="25"/>
    </row>
    <row r="136" spans="1:65" s="21" customFormat="1" ht="12">
      <c r="A136" s="19" t="s">
        <v>202</v>
      </c>
      <c r="B136" s="59" t="s">
        <v>200</v>
      </c>
      <c r="C136" s="35"/>
      <c r="D136" s="66"/>
      <c r="E136" s="57">
        <v>43466</v>
      </c>
      <c r="F136" s="58">
        <f t="shared" ref="F136" si="33">IF(ISBLANK(E136)," - ",IF(G136=0,E136,E136+G136-1))</f>
        <v>43466</v>
      </c>
      <c r="G136" s="22">
        <v>0</v>
      </c>
      <c r="H136" s="23">
        <v>0</v>
      </c>
      <c r="I136" s="24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25"/>
      <c r="AO136" s="25"/>
      <c r="AP136" s="25"/>
      <c r="AQ136" s="25"/>
      <c r="AR136" s="25"/>
      <c r="AS136" s="25"/>
      <c r="AT136" s="25"/>
      <c r="AU136" s="25"/>
      <c r="AV136" s="25"/>
      <c r="AW136" s="25"/>
      <c r="AX136" s="25"/>
      <c r="AY136" s="25"/>
      <c r="AZ136" s="25"/>
      <c r="BA136" s="25"/>
      <c r="BB136" s="25"/>
      <c r="BC136" s="25"/>
      <c r="BD136" s="25"/>
      <c r="BE136" s="25"/>
      <c r="BF136" s="25"/>
      <c r="BG136" s="25"/>
      <c r="BH136" s="25"/>
      <c r="BI136" s="25"/>
      <c r="BJ136" s="25"/>
      <c r="BK136" s="25"/>
      <c r="BL136" s="25"/>
      <c r="BM136" s="25"/>
    </row>
    <row r="137" spans="1:65" s="21" customFormat="1" ht="24">
      <c r="A137" s="19" t="s">
        <v>202</v>
      </c>
      <c r="B137" s="59" t="s">
        <v>222</v>
      </c>
      <c r="C137" s="35"/>
      <c r="D137" s="66"/>
      <c r="E137" s="57">
        <v>43466</v>
      </c>
      <c r="F137" s="58">
        <f t="shared" si="7"/>
        <v>43466</v>
      </c>
      <c r="G137" s="22">
        <v>0</v>
      </c>
      <c r="H137" s="23">
        <v>0</v>
      </c>
      <c r="I137" s="24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  <c r="AS137" s="25"/>
      <c r="AT137" s="25"/>
      <c r="AU137" s="25"/>
      <c r="AV137" s="25"/>
      <c r="AW137" s="25"/>
      <c r="AX137" s="25"/>
      <c r="AY137" s="25"/>
      <c r="AZ137" s="25"/>
      <c r="BA137" s="25"/>
      <c r="BB137" s="25"/>
      <c r="BC137" s="25"/>
      <c r="BD137" s="25"/>
      <c r="BE137" s="25"/>
      <c r="BF137" s="25"/>
      <c r="BG137" s="25"/>
      <c r="BH137" s="25"/>
      <c r="BI137" s="25"/>
      <c r="BJ137" s="25"/>
      <c r="BK137" s="25"/>
      <c r="BL137" s="25"/>
      <c r="BM137" s="25"/>
    </row>
    <row r="138" spans="1:65" s="21" customFormat="1" ht="12">
      <c r="A138" s="19" t="s">
        <v>204</v>
      </c>
      <c r="B138" s="59" t="s">
        <v>205</v>
      </c>
      <c r="C138" s="35"/>
      <c r="D138" s="66"/>
      <c r="E138" s="57">
        <v>43466</v>
      </c>
      <c r="F138" s="58">
        <f t="shared" si="7"/>
        <v>43466</v>
      </c>
      <c r="G138" s="22">
        <v>0</v>
      </c>
      <c r="H138" s="23">
        <v>0</v>
      </c>
      <c r="I138" s="24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25"/>
      <c r="AO138" s="25"/>
      <c r="AP138" s="25"/>
      <c r="AQ138" s="25"/>
      <c r="AR138" s="25"/>
      <c r="AS138" s="25"/>
      <c r="AT138" s="25"/>
      <c r="AU138" s="25"/>
      <c r="AV138" s="25"/>
      <c r="AW138" s="25"/>
      <c r="AX138" s="25"/>
      <c r="AY138" s="25"/>
      <c r="AZ138" s="25"/>
      <c r="BA138" s="25"/>
      <c r="BB138" s="25"/>
      <c r="BC138" s="25"/>
      <c r="BD138" s="25"/>
      <c r="BE138" s="25"/>
      <c r="BF138" s="25"/>
      <c r="BG138" s="25"/>
      <c r="BH138" s="25"/>
      <c r="BI138" s="25"/>
      <c r="BJ138" s="25"/>
      <c r="BK138" s="25"/>
      <c r="BL138" s="25"/>
      <c r="BM138" s="25"/>
    </row>
    <row r="139" spans="1:65" s="21" customFormat="1" ht="12">
      <c r="A139" s="19" t="str">
        <f>IF(ISERROR(VALUE(SUBSTITUTE(prevWBS,".",""))),"0.1",IF(ISERROR(FIND("`",SUBSTITUTE(prevWBS,".","`",1))),prevWBS&amp;".1",LEFT(prevWBS,FIND("`",SUBSTITUTE(prevWBS,".","`",1)))&amp;IF(ISERROR(FIND("`",SUBSTITUTE(prevWBS,".","`",2))),VALUE(RIGHT(prevWBS,LEN(prevWBS)-FIND("`",SUBSTITUTE(prevWBS,".","`",1))))+1,VALUE(MID(prevWBS,FIND("`",SUBSTITUTE(prevWBS,".","`",1))+1,(FIND("`",SUBSTITUTE(prevWBS,".","`",2))-FIND("`",SUBSTITUTE(prevWBS,".","`",1))-1)))+1)))</f>
        <v>8.2</v>
      </c>
      <c r="B139" s="20" t="s">
        <v>39</v>
      </c>
      <c r="C139" s="35"/>
      <c r="D139" s="66"/>
      <c r="E139" s="57">
        <v>43466</v>
      </c>
      <c r="F139" s="58">
        <f t="shared" si="7"/>
        <v>43466</v>
      </c>
      <c r="G139" s="22">
        <v>0</v>
      </c>
      <c r="H139" s="23">
        <v>0</v>
      </c>
      <c r="I139" s="24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25"/>
      <c r="AO139" s="25"/>
      <c r="AP139" s="25"/>
      <c r="AQ139" s="25"/>
      <c r="AR139" s="25"/>
      <c r="AS139" s="25"/>
      <c r="AT139" s="25"/>
      <c r="AU139" s="25"/>
      <c r="AV139" s="25"/>
      <c r="AW139" s="25"/>
      <c r="AX139" s="25"/>
      <c r="AY139" s="25"/>
      <c r="AZ139" s="25"/>
      <c r="BA139" s="25"/>
      <c r="BB139" s="25"/>
      <c r="BC139" s="25"/>
      <c r="BD139" s="25"/>
      <c r="BE139" s="25"/>
      <c r="BF139" s="25"/>
      <c r="BG139" s="25"/>
      <c r="BH139" s="25"/>
      <c r="BI139" s="25"/>
      <c r="BJ139" s="25"/>
      <c r="BK139" s="25"/>
      <c r="BL139" s="25"/>
      <c r="BM139" s="25"/>
    </row>
    <row r="140" spans="1:65" s="21" customFormat="1" ht="12">
      <c r="A140" s="19" t="s">
        <v>208</v>
      </c>
      <c r="B140" s="59" t="s">
        <v>206</v>
      </c>
      <c r="C140" s="35"/>
      <c r="D140" s="66"/>
      <c r="E140" s="57">
        <v>43466</v>
      </c>
      <c r="F140" s="58">
        <f t="shared" si="7"/>
        <v>43466</v>
      </c>
      <c r="G140" s="22">
        <v>0</v>
      </c>
      <c r="H140" s="23">
        <v>0</v>
      </c>
      <c r="I140" s="24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  <c r="AY140" s="25"/>
      <c r="AZ140" s="25"/>
      <c r="BA140" s="25"/>
      <c r="BB140" s="25"/>
      <c r="BC140" s="25"/>
      <c r="BD140" s="25"/>
      <c r="BE140" s="25"/>
      <c r="BF140" s="25"/>
      <c r="BG140" s="25"/>
      <c r="BH140" s="25"/>
      <c r="BI140" s="25"/>
      <c r="BJ140" s="25"/>
      <c r="BK140" s="25"/>
      <c r="BL140" s="25"/>
      <c r="BM140" s="25"/>
    </row>
    <row r="141" spans="1:65" s="21" customFormat="1" ht="12">
      <c r="A141" s="19" t="s">
        <v>209</v>
      </c>
      <c r="B141" s="59" t="s">
        <v>207</v>
      </c>
      <c r="C141" s="35"/>
      <c r="D141" s="66"/>
      <c r="E141" s="57">
        <v>43466</v>
      </c>
      <c r="F141" s="58">
        <f t="shared" si="7"/>
        <v>43466</v>
      </c>
      <c r="G141" s="22">
        <v>0</v>
      </c>
      <c r="H141" s="23">
        <v>0</v>
      </c>
      <c r="I141" s="24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25"/>
      <c r="AO141" s="25"/>
      <c r="AP141" s="25"/>
      <c r="AQ141" s="25"/>
      <c r="AR141" s="25"/>
      <c r="AS141" s="25"/>
      <c r="AT141" s="25"/>
      <c r="AU141" s="25"/>
      <c r="AV141" s="25"/>
      <c r="AW141" s="25"/>
      <c r="AX141" s="25"/>
      <c r="AY141" s="25"/>
      <c r="AZ141" s="25"/>
      <c r="BA141" s="25"/>
      <c r="BB141" s="25"/>
      <c r="BC141" s="25"/>
      <c r="BD141" s="25"/>
      <c r="BE141" s="25"/>
      <c r="BF141" s="25"/>
      <c r="BG141" s="25"/>
      <c r="BH141" s="25"/>
      <c r="BI141" s="25"/>
      <c r="BJ141" s="25"/>
      <c r="BK141" s="25"/>
      <c r="BL141" s="25"/>
      <c r="BM141" s="25"/>
    </row>
    <row r="142" spans="1:65" s="21" customFormat="1" ht="12">
      <c r="A142" s="19" t="s">
        <v>210</v>
      </c>
      <c r="B142" s="59" t="s">
        <v>47</v>
      </c>
      <c r="C142" s="35"/>
      <c r="D142" s="66"/>
      <c r="E142" s="57">
        <v>43466</v>
      </c>
      <c r="F142" s="58">
        <f t="shared" ref="F142" si="34">IF(ISBLANK(E142)," - ",IF(G142=0,E142,E142+G142-1))</f>
        <v>43466</v>
      </c>
      <c r="G142" s="22">
        <v>0</v>
      </c>
      <c r="H142" s="23">
        <v>0</v>
      </c>
      <c r="I142" s="24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  <c r="AM142" s="25"/>
      <c r="AN142" s="25"/>
      <c r="AO142" s="25"/>
      <c r="AP142" s="25"/>
      <c r="AQ142" s="25"/>
      <c r="AR142" s="25"/>
      <c r="AS142" s="25"/>
      <c r="AT142" s="25"/>
      <c r="AU142" s="25"/>
      <c r="AV142" s="25"/>
      <c r="AW142" s="25"/>
      <c r="AX142" s="25"/>
      <c r="AY142" s="25"/>
      <c r="AZ142" s="25"/>
      <c r="BA142" s="25"/>
      <c r="BB142" s="25"/>
      <c r="BC142" s="25"/>
      <c r="BD142" s="25"/>
      <c r="BE142" s="25"/>
      <c r="BF142" s="25"/>
      <c r="BG142" s="25"/>
      <c r="BH142" s="25"/>
      <c r="BI142" s="25"/>
      <c r="BJ142" s="25"/>
      <c r="BK142" s="25"/>
      <c r="BL142" s="25"/>
      <c r="BM142" s="25"/>
    </row>
    <row r="143" spans="1:65" s="21" customFormat="1" ht="12">
      <c r="A143" s="19" t="s">
        <v>210</v>
      </c>
      <c r="B143" s="59" t="s">
        <v>221</v>
      </c>
      <c r="C143" s="35"/>
      <c r="D143" s="66"/>
      <c r="E143" s="57">
        <v>43466</v>
      </c>
      <c r="F143" s="58">
        <f t="shared" si="7"/>
        <v>43466</v>
      </c>
      <c r="G143" s="22">
        <v>0</v>
      </c>
      <c r="H143" s="23">
        <v>0</v>
      </c>
      <c r="I143" s="24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25"/>
      <c r="AO143" s="25"/>
      <c r="AP143" s="25"/>
      <c r="AQ143" s="25"/>
      <c r="AR143" s="25"/>
      <c r="AS143" s="25"/>
      <c r="AT143" s="25"/>
      <c r="AU143" s="25"/>
      <c r="AV143" s="25"/>
      <c r="AW143" s="25"/>
      <c r="AX143" s="25"/>
      <c r="AY143" s="25"/>
      <c r="AZ143" s="25"/>
      <c r="BA143" s="25"/>
      <c r="BB143" s="25"/>
      <c r="BC143" s="25"/>
      <c r="BD143" s="25"/>
      <c r="BE143" s="25"/>
      <c r="BF143" s="25"/>
      <c r="BG143" s="25"/>
      <c r="BH143" s="25"/>
      <c r="BI143" s="25"/>
      <c r="BJ143" s="25"/>
      <c r="BK143" s="25"/>
      <c r="BL143" s="25"/>
      <c r="BM143" s="25"/>
    </row>
    <row r="144" spans="1:65" s="21" customFormat="1" ht="12">
      <c r="A144" s="19" t="str">
        <f>IF(ISERROR(VALUE(SUBSTITUTE(prevWBS,".",""))),"0.1",IF(ISERROR(FIND("`",SUBSTITUTE(prevWBS,".","`",1))),prevWBS&amp;".1",LEFT(prevWBS,FIND("`",SUBSTITUTE(prevWBS,".","`",1)))&amp;IF(ISERROR(FIND("`",SUBSTITUTE(prevWBS,".","`",2))),VALUE(RIGHT(prevWBS,LEN(prevWBS)-FIND("`",SUBSTITUTE(prevWBS,".","`",1))))+1,VALUE(MID(prevWBS,FIND("`",SUBSTITUTE(prevWBS,".","`",1))+1,(FIND("`",SUBSTITUTE(prevWBS,".","`",2))-FIND("`",SUBSTITUTE(prevWBS,".","`",1))-1)))+1)))</f>
        <v>8.3</v>
      </c>
      <c r="B144" s="20" t="s">
        <v>212</v>
      </c>
      <c r="C144" s="35"/>
      <c r="D144" s="66"/>
      <c r="E144" s="57">
        <v>43466</v>
      </c>
      <c r="F144" s="58">
        <f t="shared" ref="F144:F151" si="35">IF(ISBLANK(E144)," - ",IF(G144=0,E144,E144+G144-1))</f>
        <v>43466</v>
      </c>
      <c r="G144" s="22">
        <v>0</v>
      </c>
      <c r="H144" s="23">
        <v>0</v>
      </c>
      <c r="I144" s="24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25"/>
      <c r="AO144" s="25"/>
      <c r="AP144" s="25"/>
      <c r="AQ144" s="25"/>
      <c r="AR144" s="25"/>
      <c r="AS144" s="25"/>
      <c r="AT144" s="25"/>
      <c r="AU144" s="25"/>
      <c r="AV144" s="25"/>
      <c r="AW144" s="25"/>
      <c r="AX144" s="25"/>
      <c r="AY144" s="25"/>
      <c r="AZ144" s="25"/>
      <c r="BA144" s="25"/>
      <c r="BB144" s="25"/>
      <c r="BC144" s="25"/>
      <c r="BD144" s="25"/>
      <c r="BE144" s="25"/>
      <c r="BF144" s="25"/>
      <c r="BG144" s="25"/>
      <c r="BH144" s="25"/>
      <c r="BI144" s="25"/>
      <c r="BJ144" s="25"/>
      <c r="BK144" s="25"/>
      <c r="BL144" s="25"/>
      <c r="BM144" s="25"/>
    </row>
    <row r="145" spans="1:65" s="21" customFormat="1" ht="12">
      <c r="A145" s="19" t="s">
        <v>214</v>
      </c>
      <c r="B145" s="59" t="s">
        <v>213</v>
      </c>
      <c r="C145" s="35"/>
      <c r="D145" s="66"/>
      <c r="E145" s="57">
        <v>43466</v>
      </c>
      <c r="F145" s="58">
        <f t="shared" si="35"/>
        <v>43466</v>
      </c>
      <c r="G145" s="22">
        <v>0</v>
      </c>
      <c r="H145" s="23">
        <v>0</v>
      </c>
      <c r="I145" s="24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25"/>
      <c r="AO145" s="25"/>
      <c r="AP145" s="25"/>
      <c r="AQ145" s="25"/>
      <c r="AR145" s="25"/>
      <c r="AS145" s="25"/>
      <c r="AT145" s="25"/>
      <c r="AU145" s="25"/>
      <c r="AV145" s="25"/>
      <c r="AW145" s="25"/>
      <c r="AX145" s="25"/>
      <c r="AY145" s="25"/>
      <c r="AZ145" s="25"/>
      <c r="BA145" s="25"/>
      <c r="BB145" s="25"/>
      <c r="BC145" s="25"/>
      <c r="BD145" s="25"/>
      <c r="BE145" s="25"/>
      <c r="BF145" s="25"/>
      <c r="BG145" s="25"/>
      <c r="BH145" s="25"/>
      <c r="BI145" s="25"/>
      <c r="BJ145" s="25"/>
      <c r="BK145" s="25"/>
      <c r="BL145" s="25"/>
      <c r="BM145" s="25"/>
    </row>
    <row r="146" spans="1:65" s="21" customFormat="1" ht="12">
      <c r="A146" s="19" t="s">
        <v>215</v>
      </c>
      <c r="B146" s="59" t="s">
        <v>57</v>
      </c>
      <c r="C146" s="35"/>
      <c r="D146" s="66"/>
      <c r="E146" s="57">
        <v>43466</v>
      </c>
      <c r="F146" s="58">
        <f t="shared" si="35"/>
        <v>43466</v>
      </c>
      <c r="G146" s="22">
        <v>0</v>
      </c>
      <c r="H146" s="23">
        <v>0</v>
      </c>
      <c r="I146" s="24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25"/>
      <c r="AO146" s="25"/>
      <c r="AP146" s="25"/>
      <c r="AQ146" s="25"/>
      <c r="AR146" s="25"/>
      <c r="AS146" s="25"/>
      <c r="AT146" s="25"/>
      <c r="AU146" s="25"/>
      <c r="AV146" s="25"/>
      <c r="AW146" s="25"/>
      <c r="AX146" s="25"/>
      <c r="AY146" s="25"/>
      <c r="AZ146" s="25"/>
      <c r="BA146" s="25"/>
      <c r="BB146" s="25"/>
      <c r="BC146" s="25"/>
      <c r="BD146" s="25"/>
      <c r="BE146" s="25"/>
      <c r="BF146" s="25"/>
      <c r="BG146" s="25"/>
      <c r="BH146" s="25"/>
      <c r="BI146" s="25"/>
      <c r="BJ146" s="25"/>
      <c r="BK146" s="25"/>
      <c r="BL146" s="25"/>
      <c r="BM146" s="25"/>
    </row>
    <row r="147" spans="1:65" s="21" customFormat="1" ht="12">
      <c r="A147" s="19" t="s">
        <v>216</v>
      </c>
      <c r="B147" s="59" t="s">
        <v>60</v>
      </c>
      <c r="C147" s="35"/>
      <c r="D147" s="66"/>
      <c r="E147" s="57">
        <v>43466</v>
      </c>
      <c r="F147" s="58">
        <f t="shared" si="35"/>
        <v>43466</v>
      </c>
      <c r="G147" s="22">
        <v>0</v>
      </c>
      <c r="H147" s="23">
        <v>0</v>
      </c>
      <c r="I147" s="24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25"/>
      <c r="AO147" s="25"/>
      <c r="AP147" s="25"/>
      <c r="AQ147" s="25"/>
      <c r="AR147" s="25"/>
      <c r="AS147" s="25"/>
      <c r="AT147" s="25"/>
      <c r="AU147" s="25"/>
      <c r="AV147" s="25"/>
      <c r="AW147" s="25"/>
      <c r="AX147" s="25"/>
      <c r="AY147" s="25"/>
      <c r="AZ147" s="25"/>
      <c r="BA147" s="25"/>
      <c r="BB147" s="25"/>
      <c r="BC147" s="25"/>
      <c r="BD147" s="25"/>
      <c r="BE147" s="25"/>
      <c r="BF147" s="25"/>
      <c r="BG147" s="25"/>
      <c r="BH147" s="25"/>
      <c r="BI147" s="25"/>
      <c r="BJ147" s="25"/>
      <c r="BK147" s="25"/>
      <c r="BL147" s="25"/>
      <c r="BM147" s="25"/>
    </row>
    <row r="148" spans="1:65" s="21" customFormat="1" ht="12">
      <c r="A148" s="19" t="str">
        <f>IF(ISERROR(VALUE(SUBSTITUTE(prevWBS,".",""))),"0.1",IF(ISERROR(FIND("`",SUBSTITUTE(prevWBS,".","`",1))),prevWBS&amp;".1",LEFT(prevWBS,FIND("`",SUBSTITUTE(prevWBS,".","`",1)))&amp;IF(ISERROR(FIND("`",SUBSTITUTE(prevWBS,".","`",2))),VALUE(RIGHT(prevWBS,LEN(prevWBS)-FIND("`",SUBSTITUTE(prevWBS,".","`",1))))+1,VALUE(MID(prevWBS,FIND("`",SUBSTITUTE(prevWBS,".","`",1))+1,(FIND("`",SUBSTITUTE(prevWBS,".","`",2))-FIND("`",SUBSTITUTE(prevWBS,".","`",1))-1)))+1)))</f>
        <v>8.4</v>
      </c>
      <c r="B148" s="20" t="s">
        <v>217</v>
      </c>
      <c r="C148" s="35"/>
      <c r="D148" s="66"/>
      <c r="E148" s="57">
        <v>43466</v>
      </c>
      <c r="F148" s="58">
        <f t="shared" si="35"/>
        <v>43466</v>
      </c>
      <c r="G148" s="22">
        <v>0</v>
      </c>
      <c r="H148" s="23">
        <v>0</v>
      </c>
      <c r="I148" s="24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  <c r="AY148" s="25"/>
      <c r="AZ148" s="25"/>
      <c r="BA148" s="25"/>
      <c r="BB148" s="25"/>
      <c r="BC148" s="25"/>
      <c r="BD148" s="25"/>
      <c r="BE148" s="25"/>
      <c r="BF148" s="25"/>
      <c r="BG148" s="25"/>
      <c r="BH148" s="25"/>
      <c r="BI148" s="25"/>
      <c r="BJ148" s="25"/>
      <c r="BK148" s="25"/>
      <c r="BL148" s="25"/>
      <c r="BM148" s="25"/>
    </row>
    <row r="149" spans="1:65" s="21" customFormat="1" ht="12">
      <c r="A149" s="19" t="s">
        <v>219</v>
      </c>
      <c r="B149" s="59" t="s">
        <v>58</v>
      </c>
      <c r="C149" s="35"/>
      <c r="D149" s="66"/>
      <c r="E149" s="57">
        <v>43466</v>
      </c>
      <c r="F149" s="58">
        <f t="shared" si="35"/>
        <v>43466</v>
      </c>
      <c r="G149" s="22">
        <v>0</v>
      </c>
      <c r="H149" s="23">
        <v>0</v>
      </c>
      <c r="I149" s="24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  <c r="AS149" s="25"/>
      <c r="AT149" s="25"/>
      <c r="AU149" s="25"/>
      <c r="AV149" s="25"/>
      <c r="AW149" s="25"/>
      <c r="AX149" s="25"/>
      <c r="AY149" s="25"/>
      <c r="AZ149" s="25"/>
      <c r="BA149" s="25"/>
      <c r="BB149" s="25"/>
      <c r="BC149" s="25"/>
      <c r="BD149" s="25"/>
      <c r="BE149" s="25"/>
      <c r="BF149" s="25"/>
      <c r="BG149" s="25"/>
      <c r="BH149" s="25"/>
      <c r="BI149" s="25"/>
      <c r="BJ149" s="25"/>
      <c r="BK149" s="25"/>
      <c r="BL149" s="25"/>
      <c r="BM149" s="25"/>
    </row>
    <row r="150" spans="1:65" s="21" customFormat="1" ht="12">
      <c r="A150" s="19" t="s">
        <v>220</v>
      </c>
      <c r="B150" s="59" t="s">
        <v>218</v>
      </c>
      <c r="C150" s="35"/>
      <c r="D150" s="66"/>
      <c r="E150" s="57">
        <v>43466</v>
      </c>
      <c r="F150" s="58">
        <f t="shared" si="35"/>
        <v>43466</v>
      </c>
      <c r="G150" s="22">
        <v>0</v>
      </c>
      <c r="H150" s="23">
        <v>0</v>
      </c>
      <c r="I150" s="24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  <c r="AM150" s="25"/>
      <c r="AN150" s="25"/>
      <c r="AO150" s="25"/>
      <c r="AP150" s="25"/>
      <c r="AQ150" s="25"/>
      <c r="AR150" s="25"/>
      <c r="AS150" s="25"/>
      <c r="AT150" s="25"/>
      <c r="AU150" s="25"/>
      <c r="AV150" s="25"/>
      <c r="AW150" s="25"/>
      <c r="AX150" s="25"/>
      <c r="AY150" s="25"/>
      <c r="AZ150" s="25"/>
      <c r="BA150" s="25"/>
      <c r="BB150" s="25"/>
      <c r="BC150" s="25"/>
      <c r="BD150" s="25"/>
      <c r="BE150" s="25"/>
      <c r="BF150" s="25"/>
      <c r="BG150" s="25"/>
      <c r="BH150" s="25"/>
      <c r="BI150" s="25"/>
      <c r="BJ150" s="25"/>
      <c r="BK150" s="25"/>
      <c r="BL150" s="25"/>
      <c r="BM150" s="25"/>
    </row>
    <row r="151" spans="1:65" s="21" customFormat="1" ht="12">
      <c r="A151" s="19" t="str">
        <f>IF(ISERROR(VALUE(SUBSTITUTE(prevWBS,".",""))),"0.1",IF(ISERROR(FIND("`",SUBSTITUTE(prevWBS,".","`",1))),prevWBS&amp;".1",LEFT(prevWBS,FIND("`",SUBSTITUTE(prevWBS,".","`",1)))&amp;IF(ISERROR(FIND("`",SUBSTITUTE(prevWBS,".","`",2))),VALUE(RIGHT(prevWBS,LEN(prevWBS)-FIND("`",SUBSTITUTE(prevWBS,".","`",1))))+1,VALUE(MID(prevWBS,FIND("`",SUBSTITUTE(prevWBS,".","`",1))+1,(FIND("`",SUBSTITUTE(prevWBS,".","`",2))-FIND("`",SUBSTITUTE(prevWBS,".","`",1))-1)))+1)))</f>
        <v>8.5</v>
      </c>
      <c r="B151" s="20" t="s">
        <v>59</v>
      </c>
      <c r="C151" s="35"/>
      <c r="D151" s="66"/>
      <c r="E151" s="57">
        <v>43466</v>
      </c>
      <c r="F151" s="58">
        <f t="shared" si="35"/>
        <v>43466</v>
      </c>
      <c r="G151" s="22">
        <v>0</v>
      </c>
      <c r="H151" s="23">
        <v>0</v>
      </c>
      <c r="I151" s="24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25"/>
      <c r="AO151" s="25"/>
      <c r="AP151" s="25"/>
      <c r="AQ151" s="25"/>
      <c r="AR151" s="25"/>
      <c r="AS151" s="25"/>
      <c r="AT151" s="25"/>
      <c r="AU151" s="25"/>
      <c r="AV151" s="25"/>
      <c r="AW151" s="25"/>
      <c r="AX151" s="25"/>
      <c r="AY151" s="25"/>
      <c r="AZ151" s="25"/>
      <c r="BA151" s="25"/>
      <c r="BB151" s="25"/>
      <c r="BC151" s="25"/>
      <c r="BD151" s="25"/>
      <c r="BE151" s="25"/>
      <c r="BF151" s="25"/>
      <c r="BG151" s="25"/>
      <c r="BH151" s="25"/>
      <c r="BI151" s="25"/>
      <c r="BJ151" s="25"/>
      <c r="BK151" s="25"/>
      <c r="BL151" s="25"/>
      <c r="BM151" s="25"/>
    </row>
  </sheetData>
  <sheetProtection formatCells="0" formatColumns="0" formatRows="0" insertRows="0" deleteRows="0"/>
  <mergeCells count="18">
    <mergeCell ref="J1:AD1"/>
    <mergeCell ref="Q3:W3"/>
    <mergeCell ref="J3:P3"/>
    <mergeCell ref="D3:E3"/>
    <mergeCell ref="Q4:W4"/>
    <mergeCell ref="J4:P4"/>
    <mergeCell ref="X3:AD3"/>
    <mergeCell ref="X4:AD4"/>
    <mergeCell ref="AE3:AK3"/>
    <mergeCell ref="AE4:AK4"/>
    <mergeCell ref="BG3:BM3"/>
    <mergeCell ref="BG4:BM4"/>
    <mergeCell ref="AL4:AR4"/>
    <mergeCell ref="AS3:AY3"/>
    <mergeCell ref="AS4:AY4"/>
    <mergeCell ref="AL3:AR3"/>
    <mergeCell ref="AZ3:BF3"/>
    <mergeCell ref="AZ4:BF4"/>
  </mergeCells>
  <phoneticPr fontId="3" type="noConversion"/>
  <conditionalFormatting sqref="H7:H8 H11 H13:H22 H31:H32 H34:H35 H38:H40 H44:H48">
    <cfRule type="dataBar" priority="79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{0A58A75E-4698-465A-8593-F06B91A3A900}</x14:id>
        </ext>
      </extLst>
    </cfRule>
  </conditionalFormatting>
  <conditionalFormatting sqref="J5:BM6">
    <cfRule type="expression" dxfId="242" priority="838">
      <formula>J$5=TODAY()</formula>
    </cfRule>
  </conditionalFormatting>
  <conditionalFormatting sqref="J7:BM11 J13:BM25 J28:BM32 J34:BM35 J38:BM40 J44:BM57 J77:BM151">
    <cfRule type="expression" dxfId="241" priority="841">
      <formula>AND($E7&lt;=J$5,ROUNDDOWN(($F7-$E7+1)*$H7,0)+$E7-1&gt;=J$5)</formula>
    </cfRule>
    <cfRule type="expression" dxfId="240" priority="842">
      <formula>AND(NOT(ISBLANK($E7)),$E7&lt;=J$5,$F7&gt;=J$5)</formula>
    </cfRule>
  </conditionalFormatting>
  <conditionalFormatting sqref="J5:BM8 J11:BM11 J13:BM22 J31:BM32 J34:BM35 J38:BM40 J44:BM48">
    <cfRule type="expression" dxfId="239" priority="801">
      <formula>J$5=TODAY()</formula>
    </cfRule>
  </conditionalFormatting>
  <conditionalFormatting sqref="J10:BM10">
    <cfRule type="expression" dxfId="238" priority="755">
      <formula>J$5=TODAY()</formula>
    </cfRule>
  </conditionalFormatting>
  <conditionalFormatting sqref="H9">
    <cfRule type="dataBar" priority="758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{C1BCC1AC-0F7D-B74D-A066-089BBF5528E6}</x14:id>
        </ext>
      </extLst>
    </cfRule>
  </conditionalFormatting>
  <conditionalFormatting sqref="H10">
    <cfRule type="dataBar" priority="754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{EA441D95-EB17-674D-9049-1EBFADD73321}</x14:id>
        </ext>
      </extLst>
    </cfRule>
  </conditionalFormatting>
  <conditionalFormatting sqref="J9:BM9">
    <cfRule type="expression" dxfId="237" priority="759">
      <formula>J$5=TODAY()</formula>
    </cfRule>
  </conditionalFormatting>
  <conditionalFormatting sqref="J15:BM17">
    <cfRule type="expression" dxfId="236" priority="747">
      <formula>J$5=TODAY()</formula>
    </cfRule>
  </conditionalFormatting>
  <conditionalFormatting sqref="H44 H48">
    <cfRule type="dataBar" priority="696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{FB95293F-1351-D842-B3FD-D32763C8B562}</x14:id>
        </ext>
      </extLst>
    </cfRule>
  </conditionalFormatting>
  <conditionalFormatting sqref="J13:BM13">
    <cfRule type="expression" dxfId="235" priority="743">
      <formula>J$5=TODAY()</formula>
    </cfRule>
  </conditionalFormatting>
  <conditionalFormatting sqref="H13">
    <cfRule type="dataBar" priority="73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{A04B43FC-9595-414D-A123-C9A93014E791}</x14:id>
        </ext>
      </extLst>
    </cfRule>
  </conditionalFormatting>
  <conditionalFormatting sqref="J53:BM53">
    <cfRule type="expression" dxfId="234" priority="705">
      <formula>J$5=TODAY()</formula>
    </cfRule>
  </conditionalFormatting>
  <conditionalFormatting sqref="H53">
    <cfRule type="dataBar" priority="704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{A4DADFF7-797F-CE4C-A7B8-0FF72C926087}</x14:id>
        </ext>
      </extLst>
    </cfRule>
  </conditionalFormatting>
  <conditionalFormatting sqref="H53">
    <cfRule type="dataBar" priority="700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{AF2DE646-5277-264F-9582-76F8EA67BE2C}</x14:id>
        </ext>
      </extLst>
    </cfRule>
  </conditionalFormatting>
  <conditionalFormatting sqref="J53:BM53">
    <cfRule type="expression" dxfId="233" priority="701">
      <formula>J$5=TODAY()</formula>
    </cfRule>
  </conditionalFormatting>
  <conditionalFormatting sqref="J44:BM44 J48:BM48">
    <cfRule type="expression" dxfId="232" priority="697">
      <formula>J$5=TODAY()</formula>
    </cfRule>
  </conditionalFormatting>
  <conditionalFormatting sqref="H44 H48">
    <cfRule type="dataBar" priority="692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{C964E519-E4D4-DB42-850B-4ECD79A8CB0E}</x14:id>
        </ext>
      </extLst>
    </cfRule>
  </conditionalFormatting>
  <conditionalFormatting sqref="J44:BM44 J48:BM48">
    <cfRule type="expression" dxfId="231" priority="693">
      <formula>J$5=TODAY()</formula>
    </cfRule>
  </conditionalFormatting>
  <conditionalFormatting sqref="J77:BM77 J79:BM79">
    <cfRule type="expression" dxfId="230" priority="689">
      <formula>J$5=TODAY()</formula>
    </cfRule>
  </conditionalFormatting>
  <conditionalFormatting sqref="H77 H79">
    <cfRule type="dataBar" priority="688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{7B1FCC55-C495-D24C-984A-E6511EB68059}</x14:id>
        </ext>
      </extLst>
    </cfRule>
  </conditionalFormatting>
  <conditionalFormatting sqref="H77 H79">
    <cfRule type="dataBar" priority="684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{A8BE43AA-3DA8-BA46-AF8C-7001601F436E}</x14:id>
        </ext>
      </extLst>
    </cfRule>
  </conditionalFormatting>
  <conditionalFormatting sqref="J77:BM77 J79:BM79">
    <cfRule type="expression" dxfId="229" priority="685">
      <formula>J$5=TODAY()</formula>
    </cfRule>
  </conditionalFormatting>
  <conditionalFormatting sqref="J97:BM97">
    <cfRule type="expression" dxfId="228" priority="681">
      <formula>J$5=TODAY()</formula>
    </cfRule>
  </conditionalFormatting>
  <conditionalFormatting sqref="H97">
    <cfRule type="dataBar" priority="680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{815F9DB7-ECCC-1947-83BB-2266521D4210}</x14:id>
        </ext>
      </extLst>
    </cfRule>
  </conditionalFormatting>
  <conditionalFormatting sqref="H97">
    <cfRule type="dataBar" priority="676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{3E7BCFC1-A1F7-9546-8D63-0A2D24286577}</x14:id>
        </ext>
      </extLst>
    </cfRule>
  </conditionalFormatting>
  <conditionalFormatting sqref="J97:BM97">
    <cfRule type="expression" dxfId="227" priority="677">
      <formula>J$5=TODAY()</formula>
    </cfRule>
  </conditionalFormatting>
  <conditionalFormatting sqref="H12">
    <cfRule type="dataBar" priority="63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{29105527-BCBB-EF41-81FC-6E0C4E77DB9A}</x14:id>
        </ext>
      </extLst>
    </cfRule>
  </conditionalFormatting>
  <conditionalFormatting sqref="J12:BM12">
    <cfRule type="expression" dxfId="226" priority="637">
      <formula>AND($E12&lt;=J$5,ROUNDDOWN(($F12-$E12+1)*$H12,0)+$E12-1&gt;=J$5)</formula>
    </cfRule>
    <cfRule type="expression" dxfId="225" priority="638">
      <formula>AND(NOT(ISBLANK($E12)),$E12&lt;=J$5,$F12&gt;=J$5)</formula>
    </cfRule>
  </conditionalFormatting>
  <conditionalFormatting sqref="J12:BM12">
    <cfRule type="expression" dxfId="224" priority="636">
      <formula>J$5=TODAY()</formula>
    </cfRule>
  </conditionalFormatting>
  <conditionalFormatting sqref="H23">
    <cfRule type="dataBar" priority="63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{E6100638-7AB2-1148-9A87-2F7FC8FB770B}</x14:id>
        </ext>
      </extLst>
    </cfRule>
  </conditionalFormatting>
  <conditionalFormatting sqref="J23:BM23">
    <cfRule type="expression" dxfId="223" priority="632">
      <formula>J$5=TODAY()</formula>
    </cfRule>
  </conditionalFormatting>
  <conditionalFormatting sqref="H31">
    <cfRule type="dataBar" priority="62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{36269AFA-EFC3-AE46-940D-20EC53422666}</x14:id>
        </ext>
      </extLst>
    </cfRule>
  </conditionalFormatting>
  <conditionalFormatting sqref="J31:BM31">
    <cfRule type="expression" dxfId="222" priority="628">
      <formula>J$5=TODAY()</formula>
    </cfRule>
  </conditionalFormatting>
  <conditionalFormatting sqref="H57">
    <cfRule type="dataBar" priority="62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{B8B90CC6-FF10-4540-8C2F-C3334C4ED3CD}</x14:id>
        </ext>
      </extLst>
    </cfRule>
  </conditionalFormatting>
  <conditionalFormatting sqref="J57:BM57">
    <cfRule type="expression" dxfId="221" priority="624">
      <formula>J$5=TODAY()</formula>
    </cfRule>
  </conditionalFormatting>
  <conditionalFormatting sqref="H80">
    <cfRule type="dataBar" priority="61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{0D5460C1-87B9-4845-9770-FBCE686E6C45}</x14:id>
        </ext>
      </extLst>
    </cfRule>
  </conditionalFormatting>
  <conditionalFormatting sqref="J80:BM80">
    <cfRule type="expression" dxfId="220" priority="620">
      <formula>J$5=TODAY()</formula>
    </cfRule>
  </conditionalFormatting>
  <conditionalFormatting sqref="H132">
    <cfRule type="dataBar" priority="61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{3B577E35-D6DA-FD47-9AFD-1B5A044F3B9D}</x14:id>
        </ext>
      </extLst>
    </cfRule>
  </conditionalFormatting>
  <conditionalFormatting sqref="J132:BM132">
    <cfRule type="expression" dxfId="219" priority="616">
      <formula>J$5=TODAY()</formula>
    </cfRule>
  </conditionalFormatting>
  <conditionalFormatting sqref="J51:BM52">
    <cfRule type="expression" dxfId="218" priority="612">
      <formula>J$5=TODAY()</formula>
    </cfRule>
  </conditionalFormatting>
  <conditionalFormatting sqref="H51:H52">
    <cfRule type="dataBar" priority="61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{C073F336-07FB-3746-B3C6-D92B64E7E8BB}</x14:id>
        </ext>
      </extLst>
    </cfRule>
  </conditionalFormatting>
  <conditionalFormatting sqref="H51:H52">
    <cfRule type="dataBar" priority="60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{7D09763B-1572-3745-8002-2620008EDAFF}</x14:id>
        </ext>
      </extLst>
    </cfRule>
  </conditionalFormatting>
  <conditionalFormatting sqref="J51:BM52">
    <cfRule type="expression" dxfId="217" priority="610">
      <formula>J$5=TODAY()</formula>
    </cfRule>
  </conditionalFormatting>
  <conditionalFormatting sqref="J24:BM25">
    <cfRule type="expression" dxfId="216" priority="600">
      <formula>J$5=TODAY()</formula>
    </cfRule>
  </conditionalFormatting>
  <conditionalFormatting sqref="H24:H25">
    <cfRule type="dataBar" priority="59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{275353D8-472E-1745-99FD-2F22B2F439C6}</x14:id>
        </ext>
      </extLst>
    </cfRule>
  </conditionalFormatting>
  <conditionalFormatting sqref="H24:H25">
    <cfRule type="dataBar" priority="59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{41F55AB7-75C9-8642-A9E8-3070BD1641C4}</x14:id>
        </ext>
      </extLst>
    </cfRule>
  </conditionalFormatting>
  <conditionalFormatting sqref="J24:BM25">
    <cfRule type="expression" dxfId="215" priority="598">
      <formula>J$5=TODAY()</formula>
    </cfRule>
  </conditionalFormatting>
  <conditionalFormatting sqref="J56:BM56">
    <cfRule type="expression" dxfId="214" priority="594">
      <formula>J$5=TODAY()</formula>
    </cfRule>
  </conditionalFormatting>
  <conditionalFormatting sqref="H56">
    <cfRule type="dataBar" priority="59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{D22DC44C-A8B0-704F-AD28-07E388140285}</x14:id>
        </ext>
      </extLst>
    </cfRule>
  </conditionalFormatting>
  <conditionalFormatting sqref="H56">
    <cfRule type="dataBar" priority="59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{E108C0DA-CA1D-254B-89DE-CAB51F0E21DF}</x14:id>
        </ext>
      </extLst>
    </cfRule>
  </conditionalFormatting>
  <conditionalFormatting sqref="J56:BM56">
    <cfRule type="expression" dxfId="213" priority="592">
      <formula>J$5=TODAY()</formula>
    </cfRule>
  </conditionalFormatting>
  <conditionalFormatting sqref="J54:BM54">
    <cfRule type="expression" dxfId="212" priority="582">
      <formula>J$5=TODAY()</formula>
    </cfRule>
  </conditionalFormatting>
  <conditionalFormatting sqref="H54">
    <cfRule type="dataBar" priority="58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{0A76E4DB-FDC5-474A-8687-EC198D465D29}</x14:id>
        </ext>
      </extLst>
    </cfRule>
  </conditionalFormatting>
  <conditionalFormatting sqref="H54">
    <cfRule type="dataBar" priority="57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{89F4727D-DA33-714C-AEC4-E169772BEB9D}</x14:id>
        </ext>
      </extLst>
    </cfRule>
  </conditionalFormatting>
  <conditionalFormatting sqref="J54:BM54">
    <cfRule type="expression" dxfId="211" priority="580">
      <formula>J$5=TODAY()</formula>
    </cfRule>
  </conditionalFormatting>
  <conditionalFormatting sqref="J109:BM109 J126:BM126">
    <cfRule type="expression" dxfId="210" priority="570">
      <formula>J$5=TODAY()</formula>
    </cfRule>
  </conditionalFormatting>
  <conditionalFormatting sqref="H109 H126">
    <cfRule type="dataBar" priority="56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{0C1E794A-5428-C44C-8CD7-D8F2352D6146}</x14:id>
        </ext>
      </extLst>
    </cfRule>
  </conditionalFormatting>
  <conditionalFormatting sqref="H109 H126">
    <cfRule type="dataBar" priority="56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{CD45F8C4-1BD3-F043-AE46-83618D13B96E}</x14:id>
        </ext>
      </extLst>
    </cfRule>
  </conditionalFormatting>
  <conditionalFormatting sqref="J109:BM109 J126:BM126">
    <cfRule type="expression" dxfId="209" priority="568">
      <formula>J$5=TODAY()</formula>
    </cfRule>
  </conditionalFormatting>
  <conditionalFormatting sqref="H108">
    <cfRule type="dataBar" priority="56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{4E93BC24-993E-D44E-8407-89044B14C293}</x14:id>
        </ext>
      </extLst>
    </cfRule>
  </conditionalFormatting>
  <conditionalFormatting sqref="J108:BM108">
    <cfRule type="expression" dxfId="208" priority="566">
      <formula>J$5=TODAY()</formula>
    </cfRule>
  </conditionalFormatting>
  <conditionalFormatting sqref="H39:H40">
    <cfRule type="dataBar" priority="56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{40673B39-9522-854F-A0C7-F4B49132F7A7}</x14:id>
        </ext>
      </extLst>
    </cfRule>
  </conditionalFormatting>
  <conditionalFormatting sqref="J39:BM40">
    <cfRule type="expression" dxfId="207" priority="562">
      <formula>J$5=TODAY()</formula>
    </cfRule>
  </conditionalFormatting>
  <conditionalFormatting sqref="H39:H40">
    <cfRule type="dataBar" priority="55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{87E09162-B36A-394B-B60E-D775281B60E8}</x14:id>
        </ext>
      </extLst>
    </cfRule>
  </conditionalFormatting>
  <conditionalFormatting sqref="J39:BM40">
    <cfRule type="expression" dxfId="206" priority="560">
      <formula>J$5=TODAY()</formula>
    </cfRule>
  </conditionalFormatting>
  <conditionalFormatting sqref="H35 H38">
    <cfRule type="dataBar" priority="55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{7FA314AF-0A93-D540-83DA-3840B6AB8A6B}</x14:id>
        </ext>
      </extLst>
    </cfRule>
  </conditionalFormatting>
  <conditionalFormatting sqref="J35:BM35 J38:BM38">
    <cfRule type="expression" dxfId="205" priority="556">
      <formula>J$5=TODAY()</formula>
    </cfRule>
  </conditionalFormatting>
  <conditionalFormatting sqref="H35 H38">
    <cfRule type="dataBar" priority="55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{5D321233-6D22-3641-BF6E-F56711820775}</x14:id>
        </ext>
      </extLst>
    </cfRule>
  </conditionalFormatting>
  <conditionalFormatting sqref="J35:BM35 J38:BM38">
    <cfRule type="expression" dxfId="204" priority="554">
      <formula>J$5=TODAY()</formula>
    </cfRule>
  </conditionalFormatting>
  <conditionalFormatting sqref="H32 H34">
    <cfRule type="dataBar" priority="54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{8DBEB5EC-E301-5E48-A6A4-5408C38440EF}</x14:id>
        </ext>
      </extLst>
    </cfRule>
  </conditionalFormatting>
  <conditionalFormatting sqref="J32:BM32 J34:BM34">
    <cfRule type="expression" dxfId="203" priority="550">
      <formula>J$5=TODAY()</formula>
    </cfRule>
  </conditionalFormatting>
  <conditionalFormatting sqref="H32 H34">
    <cfRule type="dataBar" priority="54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{5A7A0016-5059-2E40-876E-0BAD42209DFE}</x14:id>
        </ext>
      </extLst>
    </cfRule>
  </conditionalFormatting>
  <conditionalFormatting sqref="J32:BM32 J34:BM34">
    <cfRule type="expression" dxfId="202" priority="548">
      <formula>J$5=TODAY()</formula>
    </cfRule>
  </conditionalFormatting>
  <conditionalFormatting sqref="J28:BM29">
    <cfRule type="expression" dxfId="201" priority="544">
      <formula>J$5=TODAY()</formula>
    </cfRule>
  </conditionalFormatting>
  <conditionalFormatting sqref="H28:H29">
    <cfRule type="dataBar" priority="54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{D47333EC-2B1B-4843-924E-4F0650AE8B66}</x14:id>
        </ext>
      </extLst>
    </cfRule>
  </conditionalFormatting>
  <conditionalFormatting sqref="H28:H29">
    <cfRule type="dataBar" priority="54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{5F249264-9265-AB4A-9869-E3D62C0D868A}</x14:id>
        </ext>
      </extLst>
    </cfRule>
  </conditionalFormatting>
  <conditionalFormatting sqref="J28:BM29">
    <cfRule type="expression" dxfId="200" priority="542">
      <formula>J$5=TODAY()</formula>
    </cfRule>
  </conditionalFormatting>
  <conditionalFormatting sqref="J30:BM30">
    <cfRule type="expression" dxfId="199" priority="538">
      <formula>J$5=TODAY()</formula>
    </cfRule>
  </conditionalFormatting>
  <conditionalFormatting sqref="H30">
    <cfRule type="dataBar" priority="53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{239A257A-6026-0D4A-9936-2D2FD489FA8C}</x14:id>
        </ext>
      </extLst>
    </cfRule>
  </conditionalFormatting>
  <conditionalFormatting sqref="H30">
    <cfRule type="dataBar" priority="53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{D7142E98-5FAA-BC4A-95E5-4EC93B7DDD24}</x14:id>
        </ext>
      </extLst>
    </cfRule>
  </conditionalFormatting>
  <conditionalFormatting sqref="J30:BM30">
    <cfRule type="expression" dxfId="198" priority="536">
      <formula>J$5=TODAY()</formula>
    </cfRule>
  </conditionalFormatting>
  <conditionalFormatting sqref="H47">
    <cfRule type="dataBar" priority="53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{2B6A9EAF-4DBF-4FFF-981E-1714A0B57122}</x14:id>
        </ext>
      </extLst>
    </cfRule>
  </conditionalFormatting>
  <conditionalFormatting sqref="J47:BM47">
    <cfRule type="expression" dxfId="197" priority="532">
      <formula>J$5=TODAY()</formula>
    </cfRule>
  </conditionalFormatting>
  <conditionalFormatting sqref="H47">
    <cfRule type="dataBar" priority="52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{02FAB345-C86B-44F1-8914-D9E75D4E51C4}</x14:id>
        </ext>
      </extLst>
    </cfRule>
  </conditionalFormatting>
  <conditionalFormatting sqref="J47:BM47">
    <cfRule type="expression" dxfId="196" priority="530">
      <formula>J$5=TODAY()</formula>
    </cfRule>
  </conditionalFormatting>
  <conditionalFormatting sqref="H46">
    <cfRule type="dataBar" priority="52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{47BF1D66-2820-48DC-882A-F884327C09B6}</x14:id>
        </ext>
      </extLst>
    </cfRule>
  </conditionalFormatting>
  <conditionalFormatting sqref="J46:BM46">
    <cfRule type="expression" dxfId="195" priority="526">
      <formula>J$5=TODAY()</formula>
    </cfRule>
  </conditionalFormatting>
  <conditionalFormatting sqref="H46">
    <cfRule type="dataBar" priority="52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{78B679E3-A1D4-44E2-947E-AD8DB10B1ABC}</x14:id>
        </ext>
      </extLst>
    </cfRule>
  </conditionalFormatting>
  <conditionalFormatting sqref="J46:BM46">
    <cfRule type="expression" dxfId="194" priority="524">
      <formula>J$5=TODAY()</formula>
    </cfRule>
  </conditionalFormatting>
  <conditionalFormatting sqref="H45">
    <cfRule type="dataBar" priority="51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{565C06FD-01BB-4B49-9513-AE1ACDD8F7F0}</x14:id>
        </ext>
      </extLst>
    </cfRule>
  </conditionalFormatting>
  <conditionalFormatting sqref="J45:BM45">
    <cfRule type="expression" dxfId="193" priority="520">
      <formula>J$5=TODAY()</formula>
    </cfRule>
  </conditionalFormatting>
  <conditionalFormatting sqref="H45">
    <cfRule type="dataBar" priority="51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{C774548C-DAFD-41E0-A675-31CC9CC1166C}</x14:id>
        </ext>
      </extLst>
    </cfRule>
  </conditionalFormatting>
  <conditionalFormatting sqref="J45:BM45">
    <cfRule type="expression" dxfId="192" priority="518">
      <formula>J$5=TODAY()</formula>
    </cfRule>
  </conditionalFormatting>
  <conditionalFormatting sqref="H49">
    <cfRule type="dataBar" priority="51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{2C2D3412-38BC-448B-8D7C-C1AE072696D7}</x14:id>
        </ext>
      </extLst>
    </cfRule>
  </conditionalFormatting>
  <conditionalFormatting sqref="J49:BM49">
    <cfRule type="expression" dxfId="191" priority="514">
      <formula>J$5=TODAY()</formula>
    </cfRule>
  </conditionalFormatting>
  <conditionalFormatting sqref="J50:BM50">
    <cfRule type="expression" dxfId="190" priority="490">
      <formula>J$5=TODAY()</formula>
    </cfRule>
  </conditionalFormatting>
  <conditionalFormatting sqref="H50">
    <cfRule type="dataBar" priority="48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{59B8F8E0-BCED-4840-82B7-F8546FD790BE}</x14:id>
        </ext>
      </extLst>
    </cfRule>
  </conditionalFormatting>
  <conditionalFormatting sqref="H50">
    <cfRule type="dataBar" priority="48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{698333A2-F13A-4E24-9B95-A0EEBAE73DD4}</x14:id>
        </ext>
      </extLst>
    </cfRule>
  </conditionalFormatting>
  <conditionalFormatting sqref="J50:BM50">
    <cfRule type="expression" dxfId="189" priority="488">
      <formula>J$5=TODAY()</formula>
    </cfRule>
  </conditionalFormatting>
  <conditionalFormatting sqref="J55:BM55">
    <cfRule type="expression" dxfId="188" priority="484">
      <formula>J$5=TODAY()</formula>
    </cfRule>
  </conditionalFormatting>
  <conditionalFormatting sqref="H55">
    <cfRule type="dataBar" priority="48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{39EC5149-026C-415D-AD82-5E408B08C5BB}</x14:id>
        </ext>
      </extLst>
    </cfRule>
  </conditionalFormatting>
  <conditionalFormatting sqref="H55">
    <cfRule type="dataBar" priority="48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{37A415DF-503F-4218-A6DD-DF7D71BA3906}</x14:id>
        </ext>
      </extLst>
    </cfRule>
  </conditionalFormatting>
  <conditionalFormatting sqref="J55:BM55">
    <cfRule type="expression" dxfId="187" priority="482">
      <formula>J$5=TODAY()</formula>
    </cfRule>
  </conditionalFormatting>
  <conditionalFormatting sqref="J26:BM27">
    <cfRule type="expression" dxfId="186" priority="479">
      <formula>AND($E26&lt;=J$5,ROUNDDOWN(($F26-$E26+1)*$H26,0)+$E26-1&gt;=J$5)</formula>
    </cfRule>
    <cfRule type="expression" dxfId="185" priority="480">
      <formula>AND(NOT(ISBLANK($E26)),$E26&lt;=J$5,$F26&gt;=J$5)</formula>
    </cfRule>
  </conditionalFormatting>
  <conditionalFormatting sqref="J26:BM26">
    <cfRule type="expression" dxfId="184" priority="478">
      <formula>J$5=TODAY()</formula>
    </cfRule>
  </conditionalFormatting>
  <conditionalFormatting sqref="H26">
    <cfRule type="dataBar" priority="47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{E209FF81-ACFE-4BF2-9E35-40F08E9F9305}</x14:id>
        </ext>
      </extLst>
    </cfRule>
  </conditionalFormatting>
  <conditionalFormatting sqref="H26">
    <cfRule type="dataBar" priority="47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{9A3E32AB-A5CD-46F6-8E29-C3749176E4AF}</x14:id>
        </ext>
      </extLst>
    </cfRule>
  </conditionalFormatting>
  <conditionalFormatting sqref="J26:BM26">
    <cfRule type="expression" dxfId="183" priority="476">
      <formula>J$5=TODAY()</formula>
    </cfRule>
  </conditionalFormatting>
  <conditionalFormatting sqref="J27:BM27">
    <cfRule type="expression" dxfId="182" priority="474">
      <formula>J$5=TODAY()</formula>
    </cfRule>
  </conditionalFormatting>
  <conditionalFormatting sqref="H27">
    <cfRule type="dataBar" priority="47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{0526B0AF-A6B1-4415-A49E-430AF9FF87EF}</x14:id>
        </ext>
      </extLst>
    </cfRule>
  </conditionalFormatting>
  <conditionalFormatting sqref="H27">
    <cfRule type="dataBar" priority="47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{B1F76A77-51DC-42DE-BCB6-3BB2DA0B13D1}</x14:id>
        </ext>
      </extLst>
    </cfRule>
  </conditionalFormatting>
  <conditionalFormatting sqref="J27:BM27">
    <cfRule type="expression" dxfId="181" priority="472">
      <formula>J$5=TODAY()</formula>
    </cfRule>
  </conditionalFormatting>
  <conditionalFormatting sqref="J70:BM70 J74:BM74">
    <cfRule type="expression" dxfId="180" priority="469">
      <formula>AND($E70&lt;=J$5,ROUNDDOWN(($F70-$E70+1)*$H70,0)+$E70-1&gt;=J$5)</formula>
    </cfRule>
    <cfRule type="expression" dxfId="179" priority="470">
      <formula>AND(NOT(ISBLANK($E70)),$E70&lt;=J$5,$F70&gt;=J$5)</formula>
    </cfRule>
  </conditionalFormatting>
  <conditionalFormatting sqref="J70:BM70 J74:BM74">
    <cfRule type="expression" dxfId="178" priority="468">
      <formula>J$5=TODAY()</formula>
    </cfRule>
  </conditionalFormatting>
  <conditionalFormatting sqref="H70 H74">
    <cfRule type="dataBar" priority="46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{5D60E203-D9B3-4A3D-928E-D0196342D60E}</x14:id>
        </ext>
      </extLst>
    </cfRule>
  </conditionalFormatting>
  <conditionalFormatting sqref="H70 H74">
    <cfRule type="dataBar" priority="46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{795F865B-BAD0-4FDF-8A7C-D6CA5FAE0537}</x14:id>
        </ext>
      </extLst>
    </cfRule>
  </conditionalFormatting>
  <conditionalFormatting sqref="J70:BM70 J74:BM74">
    <cfRule type="expression" dxfId="177" priority="466">
      <formula>J$5=TODAY()</formula>
    </cfRule>
  </conditionalFormatting>
  <conditionalFormatting sqref="J67:BM68">
    <cfRule type="expression" dxfId="176" priority="463">
      <formula>AND($E67&lt;=J$5,ROUNDDOWN(($F67-$E67+1)*$H67,0)+$E67-1&gt;=J$5)</formula>
    </cfRule>
    <cfRule type="expression" dxfId="175" priority="464">
      <formula>AND(NOT(ISBLANK($E67)),$E67&lt;=J$5,$F67&gt;=J$5)</formula>
    </cfRule>
  </conditionalFormatting>
  <conditionalFormatting sqref="J67:BM68">
    <cfRule type="expression" dxfId="174" priority="462">
      <formula>J$5=TODAY()</formula>
    </cfRule>
  </conditionalFormatting>
  <conditionalFormatting sqref="H67:H68">
    <cfRule type="dataBar" priority="46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{7E50A294-6C00-4AC0-81A8-4FB06C54D881}</x14:id>
        </ext>
      </extLst>
    </cfRule>
  </conditionalFormatting>
  <conditionalFormatting sqref="H67:H68">
    <cfRule type="dataBar" priority="45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{A74BEB22-84EF-4BAB-AF29-6A2C958B12BF}</x14:id>
        </ext>
      </extLst>
    </cfRule>
  </conditionalFormatting>
  <conditionalFormatting sqref="J67:BM68">
    <cfRule type="expression" dxfId="173" priority="460">
      <formula>J$5=TODAY()</formula>
    </cfRule>
  </conditionalFormatting>
  <conditionalFormatting sqref="J58:BM58 J65:BM65">
    <cfRule type="expression" dxfId="172" priority="457">
      <formula>AND($E58&lt;=J$5,ROUNDDOWN(($F58-$E58+1)*$H58,0)+$E58-1&gt;=J$5)</formula>
    </cfRule>
    <cfRule type="expression" dxfId="171" priority="458">
      <formula>AND(NOT(ISBLANK($E58)),$E58&lt;=J$5,$F58&gt;=J$5)</formula>
    </cfRule>
  </conditionalFormatting>
  <conditionalFormatting sqref="J58:BM58 J65:BM65">
    <cfRule type="expression" dxfId="170" priority="456">
      <formula>J$5=TODAY()</formula>
    </cfRule>
  </conditionalFormatting>
  <conditionalFormatting sqref="H58 H65">
    <cfRule type="dataBar" priority="45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{AAEF17EF-FB09-4ADC-B086-608AB29A57F1}</x14:id>
        </ext>
      </extLst>
    </cfRule>
  </conditionalFormatting>
  <conditionalFormatting sqref="H58 H65">
    <cfRule type="dataBar" priority="45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{28E63969-540A-4767-B90F-0B08F5D20BCD}</x14:id>
        </ext>
      </extLst>
    </cfRule>
  </conditionalFormatting>
  <conditionalFormatting sqref="J58:BM58 J65:BM65">
    <cfRule type="expression" dxfId="169" priority="454">
      <formula>J$5=TODAY()</formula>
    </cfRule>
  </conditionalFormatting>
  <conditionalFormatting sqref="J64:BM64">
    <cfRule type="expression" dxfId="168" priority="451">
      <formula>AND($E64&lt;=J$5,ROUNDDOWN(($F64-$E64+1)*$H64,0)+$E64-1&gt;=J$5)</formula>
    </cfRule>
    <cfRule type="expression" dxfId="167" priority="452">
      <formula>AND(NOT(ISBLANK($E64)),$E64&lt;=J$5,$F64&gt;=J$5)</formula>
    </cfRule>
  </conditionalFormatting>
  <conditionalFormatting sqref="J64:BM64">
    <cfRule type="expression" dxfId="166" priority="450">
      <formula>J$5=TODAY()</formula>
    </cfRule>
  </conditionalFormatting>
  <conditionalFormatting sqref="H64">
    <cfRule type="dataBar" priority="44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{FB826140-200F-4845-BDBF-693F6F0D460B}</x14:id>
        </ext>
      </extLst>
    </cfRule>
  </conditionalFormatting>
  <conditionalFormatting sqref="H64">
    <cfRule type="dataBar" priority="44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{DB0C330E-7E04-4A40-B05B-7FAC1CAAF712}</x14:id>
        </ext>
      </extLst>
    </cfRule>
  </conditionalFormatting>
  <conditionalFormatting sqref="J64:BM64">
    <cfRule type="expression" dxfId="165" priority="448">
      <formula>J$5=TODAY()</formula>
    </cfRule>
  </conditionalFormatting>
  <conditionalFormatting sqref="J62:BM63">
    <cfRule type="expression" dxfId="164" priority="445">
      <formula>AND($E62&lt;=J$5,ROUNDDOWN(($F62-$E62+1)*$H62,0)+$E62-1&gt;=J$5)</formula>
    </cfRule>
    <cfRule type="expression" dxfId="163" priority="446">
      <formula>AND(NOT(ISBLANK($E62)),$E62&lt;=J$5,$F62&gt;=J$5)</formula>
    </cfRule>
  </conditionalFormatting>
  <conditionalFormatting sqref="J62:BM63">
    <cfRule type="expression" dxfId="162" priority="444">
      <formula>J$5=TODAY()</formula>
    </cfRule>
  </conditionalFormatting>
  <conditionalFormatting sqref="H62:H63">
    <cfRule type="dataBar" priority="44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{DE501AEA-5A4E-4E34-AC13-128A42C8FBB6}</x14:id>
        </ext>
      </extLst>
    </cfRule>
  </conditionalFormatting>
  <conditionalFormatting sqref="H62:H63">
    <cfRule type="dataBar" priority="44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{F922C080-BDF4-43D1-AAEA-3F9113C38DA8}</x14:id>
        </ext>
      </extLst>
    </cfRule>
  </conditionalFormatting>
  <conditionalFormatting sqref="J62:BM63">
    <cfRule type="expression" dxfId="161" priority="442">
      <formula>J$5=TODAY()</formula>
    </cfRule>
  </conditionalFormatting>
  <conditionalFormatting sqref="J60:BM61">
    <cfRule type="expression" dxfId="160" priority="439">
      <formula>AND($E60&lt;=J$5,ROUNDDOWN(($F60-$E60+1)*$H60,0)+$E60-1&gt;=J$5)</formula>
    </cfRule>
    <cfRule type="expression" dxfId="159" priority="440">
      <formula>AND(NOT(ISBLANK($E60)),$E60&lt;=J$5,$F60&gt;=J$5)</formula>
    </cfRule>
  </conditionalFormatting>
  <conditionalFormatting sqref="J60:BM61">
    <cfRule type="expression" dxfId="158" priority="438">
      <formula>J$5=TODAY()</formula>
    </cfRule>
  </conditionalFormatting>
  <conditionalFormatting sqref="H60:H61">
    <cfRule type="dataBar" priority="43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{336AF22A-6EB9-466B-B9E8-D4D005670CFA}</x14:id>
        </ext>
      </extLst>
    </cfRule>
  </conditionalFormatting>
  <conditionalFormatting sqref="H60:H61">
    <cfRule type="dataBar" priority="43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{AF953D63-A702-4A71-8F9B-1BC2A2851D60}</x14:id>
        </ext>
      </extLst>
    </cfRule>
  </conditionalFormatting>
  <conditionalFormatting sqref="J60:BM61">
    <cfRule type="expression" dxfId="157" priority="436">
      <formula>J$5=TODAY()</formula>
    </cfRule>
  </conditionalFormatting>
  <conditionalFormatting sqref="J59:BM59">
    <cfRule type="expression" dxfId="156" priority="433">
      <formula>AND($E59&lt;=J$5,ROUNDDOWN(($F59-$E59+1)*$H59,0)+$E59-1&gt;=J$5)</formula>
    </cfRule>
    <cfRule type="expression" dxfId="155" priority="434">
      <formula>AND(NOT(ISBLANK($E59)),$E59&lt;=J$5,$F59&gt;=J$5)</formula>
    </cfRule>
  </conditionalFormatting>
  <conditionalFormatting sqref="J59:BM59">
    <cfRule type="expression" dxfId="154" priority="432">
      <formula>J$5=TODAY()</formula>
    </cfRule>
  </conditionalFormatting>
  <conditionalFormatting sqref="H59">
    <cfRule type="dataBar" priority="43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{1798B2BE-1CBD-4F3A-A2D6-41209C6C3B6B}</x14:id>
        </ext>
      </extLst>
    </cfRule>
  </conditionalFormatting>
  <conditionalFormatting sqref="H59">
    <cfRule type="dataBar" priority="42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{BBB3E573-A0CC-4046-8F1E-05C616B7769C}</x14:id>
        </ext>
      </extLst>
    </cfRule>
  </conditionalFormatting>
  <conditionalFormatting sqref="J59:BM59">
    <cfRule type="expression" dxfId="153" priority="430">
      <formula>J$5=TODAY()</formula>
    </cfRule>
  </conditionalFormatting>
  <conditionalFormatting sqref="J72:BM73">
    <cfRule type="expression" dxfId="152" priority="427">
      <formula>AND($E72&lt;=J$5,ROUNDDOWN(($F72-$E72+1)*$H72,0)+$E72-1&gt;=J$5)</formula>
    </cfRule>
    <cfRule type="expression" dxfId="151" priority="428">
      <formula>AND(NOT(ISBLANK($E72)),$E72&lt;=J$5,$F72&gt;=J$5)</formula>
    </cfRule>
  </conditionalFormatting>
  <conditionalFormatting sqref="J72:BM73">
    <cfRule type="expression" dxfId="150" priority="426">
      <formula>J$5=TODAY()</formula>
    </cfRule>
  </conditionalFormatting>
  <conditionalFormatting sqref="H72:H73">
    <cfRule type="dataBar" priority="42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{BD660417-EF46-4DC7-A064-191FB98BF296}</x14:id>
        </ext>
      </extLst>
    </cfRule>
  </conditionalFormatting>
  <conditionalFormatting sqref="H72:H73">
    <cfRule type="dataBar" priority="42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{E0E16769-3492-48E5-B6C4-BC5E80B82E97}</x14:id>
        </ext>
      </extLst>
    </cfRule>
  </conditionalFormatting>
  <conditionalFormatting sqref="J72:BM73">
    <cfRule type="expression" dxfId="149" priority="424">
      <formula>J$5=TODAY()</formula>
    </cfRule>
  </conditionalFormatting>
  <conditionalFormatting sqref="J71:BM71">
    <cfRule type="expression" dxfId="148" priority="421">
      <formula>AND($E71&lt;=J$5,ROUNDDOWN(($F71-$E71+1)*$H71,0)+$E71-1&gt;=J$5)</formula>
    </cfRule>
    <cfRule type="expression" dxfId="147" priority="422">
      <formula>AND(NOT(ISBLANK($E71)),$E71&lt;=J$5,$F71&gt;=J$5)</formula>
    </cfRule>
  </conditionalFormatting>
  <conditionalFormatting sqref="J71:BM71">
    <cfRule type="expression" dxfId="146" priority="420">
      <formula>J$5=TODAY()</formula>
    </cfRule>
  </conditionalFormatting>
  <conditionalFormatting sqref="H71">
    <cfRule type="dataBar" priority="41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{B4A4A888-7188-4648-8741-4389DCF863FF}</x14:id>
        </ext>
      </extLst>
    </cfRule>
  </conditionalFormatting>
  <conditionalFormatting sqref="H71">
    <cfRule type="dataBar" priority="41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{2C65BF70-BA26-4D2F-B2CA-A3D006B85337}</x14:id>
        </ext>
      </extLst>
    </cfRule>
  </conditionalFormatting>
  <conditionalFormatting sqref="J71:BM71">
    <cfRule type="expression" dxfId="145" priority="418">
      <formula>J$5=TODAY()</formula>
    </cfRule>
  </conditionalFormatting>
  <conditionalFormatting sqref="J69:BM69">
    <cfRule type="expression" dxfId="144" priority="415">
      <formula>AND($E69&lt;=J$5,ROUNDDOWN(($F69-$E69+1)*$H69,0)+$E69-1&gt;=J$5)</formula>
    </cfRule>
    <cfRule type="expression" dxfId="143" priority="416">
      <formula>AND(NOT(ISBLANK($E69)),$E69&lt;=J$5,$F69&gt;=J$5)</formula>
    </cfRule>
  </conditionalFormatting>
  <conditionalFormatting sqref="J69:BM69">
    <cfRule type="expression" dxfId="142" priority="414">
      <formula>J$5=TODAY()</formula>
    </cfRule>
  </conditionalFormatting>
  <conditionalFormatting sqref="H69">
    <cfRule type="dataBar" priority="41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{6AB41D16-161A-47EB-8E10-DCB86F967FED}</x14:id>
        </ext>
      </extLst>
    </cfRule>
  </conditionalFormatting>
  <conditionalFormatting sqref="H69">
    <cfRule type="dataBar" priority="41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{5FC98E25-6354-4373-A584-18C493E819CD}</x14:id>
        </ext>
      </extLst>
    </cfRule>
  </conditionalFormatting>
  <conditionalFormatting sqref="J69:BM69">
    <cfRule type="expression" dxfId="141" priority="412">
      <formula>J$5=TODAY()</formula>
    </cfRule>
  </conditionalFormatting>
  <conditionalFormatting sqref="J75:BM75">
    <cfRule type="expression" dxfId="140" priority="409">
      <formula>AND($E75&lt;=J$5,ROUNDDOWN(($F75-$E75+1)*$H75,0)+$E75-1&gt;=J$5)</formula>
    </cfRule>
    <cfRule type="expression" dxfId="139" priority="410">
      <formula>AND(NOT(ISBLANK($E75)),$E75&lt;=J$5,$F75&gt;=J$5)</formula>
    </cfRule>
  </conditionalFormatting>
  <conditionalFormatting sqref="J75:BM75">
    <cfRule type="expression" dxfId="138" priority="408">
      <formula>J$5=TODAY()</formula>
    </cfRule>
  </conditionalFormatting>
  <conditionalFormatting sqref="H75">
    <cfRule type="dataBar" priority="40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{64783914-5A0E-4DFD-B112-301984672F6B}</x14:id>
        </ext>
      </extLst>
    </cfRule>
  </conditionalFormatting>
  <conditionalFormatting sqref="H75">
    <cfRule type="dataBar" priority="40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{BB6F5433-DB3A-4D73-B2B0-0EB3099C1DB2}</x14:id>
        </ext>
      </extLst>
    </cfRule>
  </conditionalFormatting>
  <conditionalFormatting sqref="J75:BM75">
    <cfRule type="expression" dxfId="137" priority="406">
      <formula>J$5=TODAY()</formula>
    </cfRule>
  </conditionalFormatting>
  <conditionalFormatting sqref="J78:BM78">
    <cfRule type="expression" dxfId="136" priority="402">
      <formula>J$5=TODAY()</formula>
    </cfRule>
  </conditionalFormatting>
  <conditionalFormatting sqref="H78">
    <cfRule type="dataBar" priority="40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{59C9683F-3297-4E18-8311-930CF03FF7F6}</x14:id>
        </ext>
      </extLst>
    </cfRule>
  </conditionalFormatting>
  <conditionalFormatting sqref="H78">
    <cfRule type="dataBar" priority="39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{DBC02F77-5A1A-4A44-8C04-F58E7A76EB65}</x14:id>
        </ext>
      </extLst>
    </cfRule>
  </conditionalFormatting>
  <conditionalFormatting sqref="J78:BM78">
    <cfRule type="expression" dxfId="135" priority="400">
      <formula>J$5=TODAY()</formula>
    </cfRule>
  </conditionalFormatting>
  <conditionalFormatting sqref="J95:BM96">
    <cfRule type="expression" dxfId="134" priority="396">
      <formula>J$5=TODAY()</formula>
    </cfRule>
  </conditionalFormatting>
  <conditionalFormatting sqref="H95:H96">
    <cfRule type="dataBar" priority="39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{7855A95A-1F60-48DC-A9F8-C0ACBD36FAE7}</x14:id>
        </ext>
      </extLst>
    </cfRule>
  </conditionalFormatting>
  <conditionalFormatting sqref="H95:H96">
    <cfRule type="dataBar" priority="39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{F71EA182-485A-4FC6-B1B8-A68023A3D66C}</x14:id>
        </ext>
      </extLst>
    </cfRule>
  </conditionalFormatting>
  <conditionalFormatting sqref="J95:BM96">
    <cfRule type="expression" dxfId="133" priority="394">
      <formula>J$5=TODAY()</formula>
    </cfRule>
  </conditionalFormatting>
  <conditionalFormatting sqref="J93:BM94">
    <cfRule type="expression" dxfId="132" priority="390">
      <formula>J$5=TODAY()</formula>
    </cfRule>
  </conditionalFormatting>
  <conditionalFormatting sqref="H93:H94">
    <cfRule type="dataBar" priority="38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{8FF5626B-1969-4820-A50A-BF07E08CD5F8}</x14:id>
        </ext>
      </extLst>
    </cfRule>
  </conditionalFormatting>
  <conditionalFormatting sqref="H93:H94">
    <cfRule type="dataBar" priority="38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{9E51089E-7444-433B-B7C2-FAE1A96CF2B8}</x14:id>
        </ext>
      </extLst>
    </cfRule>
  </conditionalFormatting>
  <conditionalFormatting sqref="J93:BM94">
    <cfRule type="expression" dxfId="131" priority="388">
      <formula>J$5=TODAY()</formula>
    </cfRule>
  </conditionalFormatting>
  <conditionalFormatting sqref="J91:BM92">
    <cfRule type="expression" dxfId="130" priority="384">
      <formula>J$5=TODAY()</formula>
    </cfRule>
  </conditionalFormatting>
  <conditionalFormatting sqref="H91:H92">
    <cfRule type="dataBar" priority="38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{3D14FA66-D7E6-46AD-8A40-EB8B2B8A1852}</x14:id>
        </ext>
      </extLst>
    </cfRule>
  </conditionalFormatting>
  <conditionalFormatting sqref="H91:H92">
    <cfRule type="dataBar" priority="38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{AF5F7FA5-1AAB-4D59-8A40-EACE32D5AF85}</x14:id>
        </ext>
      </extLst>
    </cfRule>
  </conditionalFormatting>
  <conditionalFormatting sqref="J91:BM92">
    <cfRule type="expression" dxfId="129" priority="382">
      <formula>J$5=TODAY()</formula>
    </cfRule>
  </conditionalFormatting>
  <conditionalFormatting sqref="J89:BM90">
    <cfRule type="expression" dxfId="128" priority="378">
      <formula>J$5=TODAY()</formula>
    </cfRule>
  </conditionalFormatting>
  <conditionalFormatting sqref="H89:H90">
    <cfRule type="dataBar" priority="37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{F043E803-38AB-4F9F-8D7A-6A49B6ADA00B}</x14:id>
        </ext>
      </extLst>
    </cfRule>
  </conditionalFormatting>
  <conditionalFormatting sqref="H89:H90">
    <cfRule type="dataBar" priority="37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{1FA71337-03A7-4466-A186-A19FE426657F}</x14:id>
        </ext>
      </extLst>
    </cfRule>
  </conditionalFormatting>
  <conditionalFormatting sqref="J89:BM90">
    <cfRule type="expression" dxfId="127" priority="376">
      <formula>J$5=TODAY()</formula>
    </cfRule>
  </conditionalFormatting>
  <conditionalFormatting sqref="J87:BM88">
    <cfRule type="expression" dxfId="126" priority="372">
      <formula>J$5=TODAY()</formula>
    </cfRule>
  </conditionalFormatting>
  <conditionalFormatting sqref="H87:H88">
    <cfRule type="dataBar" priority="37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{985B1A8C-1A9E-4906-A620-D7FD5042A235}</x14:id>
        </ext>
      </extLst>
    </cfRule>
  </conditionalFormatting>
  <conditionalFormatting sqref="H87:H88">
    <cfRule type="dataBar" priority="36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{AB32AE54-E6F7-46FF-9E3D-6810CBB93318}</x14:id>
        </ext>
      </extLst>
    </cfRule>
  </conditionalFormatting>
  <conditionalFormatting sqref="J87:BM88">
    <cfRule type="expression" dxfId="125" priority="370">
      <formula>J$5=TODAY()</formula>
    </cfRule>
  </conditionalFormatting>
  <conditionalFormatting sqref="J85:BM86">
    <cfRule type="expression" dxfId="124" priority="366">
      <formula>J$5=TODAY()</formula>
    </cfRule>
  </conditionalFormatting>
  <conditionalFormatting sqref="H85:H86">
    <cfRule type="dataBar" priority="36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{10C4A565-D6D1-48B9-A566-007358DDCAC6}</x14:id>
        </ext>
      </extLst>
    </cfRule>
  </conditionalFormatting>
  <conditionalFormatting sqref="H85:H86">
    <cfRule type="dataBar" priority="36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{91B64D14-477D-4869-A8F1-23D71A5611F5}</x14:id>
        </ext>
      </extLst>
    </cfRule>
  </conditionalFormatting>
  <conditionalFormatting sqref="J85:BM86">
    <cfRule type="expression" dxfId="123" priority="364">
      <formula>J$5=TODAY()</formula>
    </cfRule>
  </conditionalFormatting>
  <conditionalFormatting sqref="J83:BM84">
    <cfRule type="expression" dxfId="122" priority="360">
      <formula>J$5=TODAY()</formula>
    </cfRule>
  </conditionalFormatting>
  <conditionalFormatting sqref="H83:H84">
    <cfRule type="dataBar" priority="35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{555A26D9-1FEF-43BE-8CE7-21C4405D1ED8}</x14:id>
        </ext>
      </extLst>
    </cfRule>
  </conditionalFormatting>
  <conditionalFormatting sqref="H83:H84">
    <cfRule type="dataBar" priority="35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{CFE71BE4-523C-41CA-A5A4-BE1FD2FCF313}</x14:id>
        </ext>
      </extLst>
    </cfRule>
  </conditionalFormatting>
  <conditionalFormatting sqref="J83:BM84">
    <cfRule type="expression" dxfId="121" priority="358">
      <formula>J$5=TODAY()</formula>
    </cfRule>
  </conditionalFormatting>
  <conditionalFormatting sqref="J66:BM66">
    <cfRule type="expression" dxfId="120" priority="355">
      <formula>AND($E66&lt;=J$5,ROUNDDOWN(($F66-$E66+1)*$H66,0)+$E66-1&gt;=J$5)</formula>
    </cfRule>
    <cfRule type="expression" dxfId="119" priority="356">
      <formula>AND(NOT(ISBLANK($E66)),$E66&lt;=J$5,$F66&gt;=J$5)</formula>
    </cfRule>
  </conditionalFormatting>
  <conditionalFormatting sqref="J66:BM66">
    <cfRule type="expression" dxfId="118" priority="354">
      <formula>J$5=TODAY()</formula>
    </cfRule>
  </conditionalFormatting>
  <conditionalFormatting sqref="H66">
    <cfRule type="dataBar" priority="35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{B55166D4-DF5C-490E-97D4-F566126C3E03}</x14:id>
        </ext>
      </extLst>
    </cfRule>
  </conditionalFormatting>
  <conditionalFormatting sqref="H66">
    <cfRule type="dataBar" priority="35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{CC288312-498F-4566-A476-C0D873E98913}</x14:id>
        </ext>
      </extLst>
    </cfRule>
  </conditionalFormatting>
  <conditionalFormatting sqref="J66:BM66">
    <cfRule type="expression" dxfId="117" priority="352">
      <formula>J$5=TODAY()</formula>
    </cfRule>
  </conditionalFormatting>
  <conditionalFormatting sqref="J81:BM82">
    <cfRule type="expression" dxfId="116" priority="348">
      <formula>J$5=TODAY()</formula>
    </cfRule>
  </conditionalFormatting>
  <conditionalFormatting sqref="H81:H82">
    <cfRule type="dataBar" priority="34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{0BCBA8BF-7967-4A46-924B-BF5D107742D6}</x14:id>
        </ext>
      </extLst>
    </cfRule>
  </conditionalFormatting>
  <conditionalFormatting sqref="H81:H82">
    <cfRule type="dataBar" priority="34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{5967E7DC-E42D-431E-87AC-860BD533F4FB}</x14:id>
        </ext>
      </extLst>
    </cfRule>
  </conditionalFormatting>
  <conditionalFormatting sqref="J81:BM82">
    <cfRule type="expression" dxfId="115" priority="346">
      <formula>J$5=TODAY()</formula>
    </cfRule>
  </conditionalFormatting>
  <conditionalFormatting sqref="J99:BM99">
    <cfRule type="expression" dxfId="114" priority="342">
      <formula>J$5=TODAY()</formula>
    </cfRule>
  </conditionalFormatting>
  <conditionalFormatting sqref="H99">
    <cfRule type="dataBar" priority="34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{3A353EE9-9971-4359-8C30-F1AE8084FC4C}</x14:id>
        </ext>
      </extLst>
    </cfRule>
  </conditionalFormatting>
  <conditionalFormatting sqref="H99">
    <cfRule type="dataBar" priority="33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{A79380E9-6FF7-4F39-BBE3-1DBCCF5DE66D}</x14:id>
        </ext>
      </extLst>
    </cfRule>
  </conditionalFormatting>
  <conditionalFormatting sqref="J99:BM99">
    <cfRule type="expression" dxfId="113" priority="340">
      <formula>J$5=TODAY()</formula>
    </cfRule>
  </conditionalFormatting>
  <conditionalFormatting sqref="J98:BM98">
    <cfRule type="expression" dxfId="112" priority="336">
      <formula>J$5=TODAY()</formula>
    </cfRule>
  </conditionalFormatting>
  <conditionalFormatting sqref="H98">
    <cfRule type="dataBar" priority="33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{075B79BA-BA84-4107-B5A9-53BE6EC7BB88}</x14:id>
        </ext>
      </extLst>
    </cfRule>
  </conditionalFormatting>
  <conditionalFormatting sqref="H98">
    <cfRule type="dataBar" priority="33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{6189C0EF-D1BC-4186-9DCC-CF7F66073CD1}</x14:id>
        </ext>
      </extLst>
    </cfRule>
  </conditionalFormatting>
  <conditionalFormatting sqref="J98:BM98">
    <cfRule type="expression" dxfId="111" priority="334">
      <formula>J$5=TODAY()</formula>
    </cfRule>
  </conditionalFormatting>
  <conditionalFormatting sqref="J124:BM124">
    <cfRule type="expression" dxfId="110" priority="330">
      <formula>J$5=TODAY()</formula>
    </cfRule>
  </conditionalFormatting>
  <conditionalFormatting sqref="H124">
    <cfRule type="dataBar" priority="32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{892CFA98-D5EA-4DE3-8ACE-5267D2D3BD7B}</x14:id>
        </ext>
      </extLst>
    </cfRule>
  </conditionalFormatting>
  <conditionalFormatting sqref="H124">
    <cfRule type="dataBar" priority="32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{0BC9BCEB-01F1-4057-B036-8963B605FCA0}</x14:id>
        </ext>
      </extLst>
    </cfRule>
  </conditionalFormatting>
  <conditionalFormatting sqref="J124:BM124">
    <cfRule type="expression" dxfId="109" priority="328">
      <formula>J$5=TODAY()</formula>
    </cfRule>
  </conditionalFormatting>
  <conditionalFormatting sqref="J123:BM123">
    <cfRule type="expression" dxfId="108" priority="324">
      <formula>J$5=TODAY()</formula>
    </cfRule>
  </conditionalFormatting>
  <conditionalFormatting sqref="H123">
    <cfRule type="dataBar" priority="32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{FDE97343-2365-4464-B279-B07383ED4138}</x14:id>
        </ext>
      </extLst>
    </cfRule>
  </conditionalFormatting>
  <conditionalFormatting sqref="H123">
    <cfRule type="dataBar" priority="32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{3AB8C760-70C9-479C-9F96-2F55EFB6C9CF}</x14:id>
        </ext>
      </extLst>
    </cfRule>
  </conditionalFormatting>
  <conditionalFormatting sqref="J123:BM123">
    <cfRule type="expression" dxfId="107" priority="322">
      <formula>J$5=TODAY()</formula>
    </cfRule>
  </conditionalFormatting>
  <conditionalFormatting sqref="J122:BM122">
    <cfRule type="expression" dxfId="106" priority="318">
      <formula>J$5=TODAY()</formula>
    </cfRule>
  </conditionalFormatting>
  <conditionalFormatting sqref="H122">
    <cfRule type="dataBar" priority="31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{45BC1ED0-8500-4518-B287-3EE717A566BA}</x14:id>
        </ext>
      </extLst>
    </cfRule>
  </conditionalFormatting>
  <conditionalFormatting sqref="H122">
    <cfRule type="dataBar" priority="31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{61EE3644-C585-410A-AD9A-18834DD6C24B}</x14:id>
        </ext>
      </extLst>
    </cfRule>
  </conditionalFormatting>
  <conditionalFormatting sqref="J122:BM122">
    <cfRule type="expression" dxfId="105" priority="316">
      <formula>J$5=TODAY()</formula>
    </cfRule>
  </conditionalFormatting>
  <conditionalFormatting sqref="J121:BM121">
    <cfRule type="expression" dxfId="104" priority="312">
      <formula>J$5=TODAY()</formula>
    </cfRule>
  </conditionalFormatting>
  <conditionalFormatting sqref="H121">
    <cfRule type="dataBar" priority="31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{A3600D6C-3DEF-49DD-BAD7-25FAE81553F0}</x14:id>
        </ext>
      </extLst>
    </cfRule>
  </conditionalFormatting>
  <conditionalFormatting sqref="H121">
    <cfRule type="dataBar" priority="30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{A3F60641-688D-42FF-ADBA-35C33688C5EA}</x14:id>
        </ext>
      </extLst>
    </cfRule>
  </conditionalFormatting>
  <conditionalFormatting sqref="J121:BM121">
    <cfRule type="expression" dxfId="103" priority="310">
      <formula>J$5=TODAY()</formula>
    </cfRule>
  </conditionalFormatting>
  <conditionalFormatting sqref="J120:BM120">
    <cfRule type="expression" dxfId="102" priority="306">
      <formula>J$5=TODAY()</formula>
    </cfRule>
  </conditionalFormatting>
  <conditionalFormatting sqref="H120">
    <cfRule type="dataBar" priority="30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{5A3CFF1D-FA03-4297-AF2C-A8AFFC91F996}</x14:id>
        </ext>
      </extLst>
    </cfRule>
  </conditionalFormatting>
  <conditionalFormatting sqref="H120">
    <cfRule type="dataBar" priority="30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{52699606-8EBC-49CC-8E5A-0F02F482691D}</x14:id>
        </ext>
      </extLst>
    </cfRule>
  </conditionalFormatting>
  <conditionalFormatting sqref="J120:BM120">
    <cfRule type="expression" dxfId="101" priority="304">
      <formula>J$5=TODAY()</formula>
    </cfRule>
  </conditionalFormatting>
  <conditionalFormatting sqref="J119:BM119">
    <cfRule type="expression" dxfId="100" priority="300">
      <formula>J$5=TODAY()</formula>
    </cfRule>
  </conditionalFormatting>
  <conditionalFormatting sqref="H119">
    <cfRule type="dataBar" priority="29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{362AFFAA-3BDC-42FB-842D-7216B45947A7}</x14:id>
        </ext>
      </extLst>
    </cfRule>
  </conditionalFormatting>
  <conditionalFormatting sqref="H119">
    <cfRule type="dataBar" priority="29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{FDAF23CF-7B82-4BA3-B1A5-8706F954D834}</x14:id>
        </ext>
      </extLst>
    </cfRule>
  </conditionalFormatting>
  <conditionalFormatting sqref="J119:BM119">
    <cfRule type="expression" dxfId="99" priority="298">
      <formula>J$5=TODAY()</formula>
    </cfRule>
  </conditionalFormatting>
  <conditionalFormatting sqref="J118:BM118">
    <cfRule type="expression" dxfId="98" priority="294">
      <formula>J$5=TODAY()</formula>
    </cfRule>
  </conditionalFormatting>
  <conditionalFormatting sqref="H118">
    <cfRule type="dataBar" priority="29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{3E8EB59A-4F2E-444C-8F09-5E4B591108AA}</x14:id>
        </ext>
      </extLst>
    </cfRule>
  </conditionalFormatting>
  <conditionalFormatting sqref="H118">
    <cfRule type="dataBar" priority="29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{AE01EC6A-E426-4B71-9A39-32F80BC5103B}</x14:id>
        </ext>
      </extLst>
    </cfRule>
  </conditionalFormatting>
  <conditionalFormatting sqref="J118:BM118">
    <cfRule type="expression" dxfId="97" priority="292">
      <formula>J$5=TODAY()</formula>
    </cfRule>
  </conditionalFormatting>
  <conditionalFormatting sqref="J117:BM117">
    <cfRule type="expression" dxfId="96" priority="288">
      <formula>J$5=TODAY()</formula>
    </cfRule>
  </conditionalFormatting>
  <conditionalFormatting sqref="H117">
    <cfRule type="dataBar" priority="28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{F05EE2FF-9344-4D52-92A0-B5D2946272DD}</x14:id>
        </ext>
      </extLst>
    </cfRule>
  </conditionalFormatting>
  <conditionalFormatting sqref="H117">
    <cfRule type="dataBar" priority="28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{37F82472-5AFA-4AEF-9E1D-60BD420C21AB}</x14:id>
        </ext>
      </extLst>
    </cfRule>
  </conditionalFormatting>
  <conditionalFormatting sqref="J117:BM117">
    <cfRule type="expression" dxfId="95" priority="286">
      <formula>J$5=TODAY()</formula>
    </cfRule>
  </conditionalFormatting>
  <conditionalFormatting sqref="J116:BM116">
    <cfRule type="expression" dxfId="94" priority="282">
      <formula>J$5=TODAY()</formula>
    </cfRule>
  </conditionalFormatting>
  <conditionalFormatting sqref="H116">
    <cfRule type="dataBar" priority="28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{1CB91F3E-3C90-486A-AA9F-F0770F820E4D}</x14:id>
        </ext>
      </extLst>
    </cfRule>
  </conditionalFormatting>
  <conditionalFormatting sqref="H116">
    <cfRule type="dataBar" priority="27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{0FB4A5EC-8D29-45F8-BE07-758FEE65CB73}</x14:id>
        </ext>
      </extLst>
    </cfRule>
  </conditionalFormatting>
  <conditionalFormatting sqref="J116:BM116">
    <cfRule type="expression" dxfId="93" priority="280">
      <formula>J$5=TODAY()</formula>
    </cfRule>
  </conditionalFormatting>
  <conditionalFormatting sqref="J115:BM115">
    <cfRule type="expression" dxfId="92" priority="276">
      <formula>J$5=TODAY()</formula>
    </cfRule>
  </conditionalFormatting>
  <conditionalFormatting sqref="H115">
    <cfRule type="dataBar" priority="27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{57C75787-4B3B-4D0D-B4E1-7845289FEA01}</x14:id>
        </ext>
      </extLst>
    </cfRule>
  </conditionalFormatting>
  <conditionalFormatting sqref="H115">
    <cfRule type="dataBar" priority="27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{B0ADB03F-A646-4500-AD56-8350259272CA}</x14:id>
        </ext>
      </extLst>
    </cfRule>
  </conditionalFormatting>
  <conditionalFormatting sqref="J115:BM115">
    <cfRule type="expression" dxfId="91" priority="274">
      <formula>J$5=TODAY()</formula>
    </cfRule>
  </conditionalFormatting>
  <conditionalFormatting sqref="J114:BM114">
    <cfRule type="expression" dxfId="90" priority="270">
      <formula>J$5=TODAY()</formula>
    </cfRule>
  </conditionalFormatting>
  <conditionalFormatting sqref="H114">
    <cfRule type="dataBar" priority="26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{5FF0B682-04B7-4B87-BDD2-1F29D73F69A0}</x14:id>
        </ext>
      </extLst>
    </cfRule>
  </conditionalFormatting>
  <conditionalFormatting sqref="H114">
    <cfRule type="dataBar" priority="26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{526CB77A-586A-454A-9E7E-87B53F0BD9A4}</x14:id>
        </ext>
      </extLst>
    </cfRule>
  </conditionalFormatting>
  <conditionalFormatting sqref="J114:BM114">
    <cfRule type="expression" dxfId="89" priority="268">
      <formula>J$5=TODAY()</formula>
    </cfRule>
  </conditionalFormatting>
  <conditionalFormatting sqref="J113:BM113">
    <cfRule type="expression" dxfId="88" priority="264">
      <formula>J$5=TODAY()</formula>
    </cfRule>
  </conditionalFormatting>
  <conditionalFormatting sqref="H113">
    <cfRule type="dataBar" priority="26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{962EECCE-030C-436E-B39F-081A52A2EFBA}</x14:id>
        </ext>
      </extLst>
    </cfRule>
  </conditionalFormatting>
  <conditionalFormatting sqref="H113">
    <cfRule type="dataBar" priority="26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{B0BBEB3A-1879-420A-90BB-B3BFDB461A83}</x14:id>
        </ext>
      </extLst>
    </cfRule>
  </conditionalFormatting>
  <conditionalFormatting sqref="J113:BM113">
    <cfRule type="expression" dxfId="87" priority="262">
      <formula>J$5=TODAY()</formula>
    </cfRule>
  </conditionalFormatting>
  <conditionalFormatting sqref="J112:BM112">
    <cfRule type="expression" dxfId="86" priority="258">
      <formula>J$5=TODAY()</formula>
    </cfRule>
  </conditionalFormatting>
  <conditionalFormatting sqref="H112">
    <cfRule type="dataBar" priority="25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{9CAEB6BF-038B-4978-B112-6460F5CA83CF}</x14:id>
        </ext>
      </extLst>
    </cfRule>
  </conditionalFormatting>
  <conditionalFormatting sqref="H112">
    <cfRule type="dataBar" priority="25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{CDF1D145-C547-4396-A6ED-0FC598B70FA4}</x14:id>
        </ext>
      </extLst>
    </cfRule>
  </conditionalFormatting>
  <conditionalFormatting sqref="J112:BM112">
    <cfRule type="expression" dxfId="85" priority="256">
      <formula>J$5=TODAY()</formula>
    </cfRule>
  </conditionalFormatting>
  <conditionalFormatting sqref="J111:BM111">
    <cfRule type="expression" dxfId="84" priority="252">
      <formula>J$5=TODAY()</formula>
    </cfRule>
  </conditionalFormatting>
  <conditionalFormatting sqref="H111">
    <cfRule type="dataBar" priority="25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{7F7B4295-B20D-4EFE-AEA4-EB1030364222}</x14:id>
        </ext>
      </extLst>
    </cfRule>
  </conditionalFormatting>
  <conditionalFormatting sqref="H111">
    <cfRule type="dataBar" priority="24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{368F4C1E-D3DE-40C3-87DD-672F6F8128F6}</x14:id>
        </ext>
      </extLst>
    </cfRule>
  </conditionalFormatting>
  <conditionalFormatting sqref="J111:BM111">
    <cfRule type="expression" dxfId="83" priority="250">
      <formula>J$5=TODAY()</formula>
    </cfRule>
  </conditionalFormatting>
  <conditionalFormatting sqref="J110:BM110">
    <cfRule type="expression" dxfId="82" priority="246">
      <formula>J$5=TODAY()</formula>
    </cfRule>
  </conditionalFormatting>
  <conditionalFormatting sqref="H110">
    <cfRule type="dataBar" priority="24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{15353588-5C22-4096-918D-E5229CD652A0}</x14:id>
        </ext>
      </extLst>
    </cfRule>
  </conditionalFormatting>
  <conditionalFormatting sqref="H110">
    <cfRule type="dataBar" priority="24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{8DA30B34-4185-44D1-9B37-BDCBEC6722B3}</x14:id>
        </ext>
      </extLst>
    </cfRule>
  </conditionalFormatting>
  <conditionalFormatting sqref="J110:BM110">
    <cfRule type="expression" dxfId="81" priority="244">
      <formula>J$5=TODAY()</formula>
    </cfRule>
  </conditionalFormatting>
  <conditionalFormatting sqref="J107:BM107">
    <cfRule type="expression" dxfId="80" priority="240">
      <formula>J$5=TODAY()</formula>
    </cfRule>
  </conditionalFormatting>
  <conditionalFormatting sqref="H107">
    <cfRule type="dataBar" priority="23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{2982907E-A80B-4B3F-A27A-58F0BBAD0ED2}</x14:id>
        </ext>
      </extLst>
    </cfRule>
  </conditionalFormatting>
  <conditionalFormatting sqref="H107">
    <cfRule type="dataBar" priority="23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{58CCBCF3-247C-4872-94DE-68106709A5DB}</x14:id>
        </ext>
      </extLst>
    </cfRule>
  </conditionalFormatting>
  <conditionalFormatting sqref="J107:BM107">
    <cfRule type="expression" dxfId="79" priority="238">
      <formula>J$5=TODAY()</formula>
    </cfRule>
  </conditionalFormatting>
  <conditionalFormatting sqref="J100:BM100">
    <cfRule type="expression" dxfId="78" priority="234">
      <formula>J$5=TODAY()</formula>
    </cfRule>
  </conditionalFormatting>
  <conditionalFormatting sqref="H100">
    <cfRule type="dataBar" priority="23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{7C19AD8C-8D19-4BFA-89C6-2A0355406F88}</x14:id>
        </ext>
      </extLst>
    </cfRule>
  </conditionalFormatting>
  <conditionalFormatting sqref="H100">
    <cfRule type="dataBar" priority="23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{B5436791-51D5-4AFF-836B-974B474F63EC}</x14:id>
        </ext>
      </extLst>
    </cfRule>
  </conditionalFormatting>
  <conditionalFormatting sqref="J100:BM100">
    <cfRule type="expression" dxfId="77" priority="232">
      <formula>J$5=TODAY()</formula>
    </cfRule>
  </conditionalFormatting>
  <conditionalFormatting sqref="J104:BM104">
    <cfRule type="expression" dxfId="76" priority="228">
      <formula>J$5=TODAY()</formula>
    </cfRule>
  </conditionalFormatting>
  <conditionalFormatting sqref="H104">
    <cfRule type="dataBar" priority="22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{57ECAB66-5498-4CEB-AFA7-31FADBDC6BDF}</x14:id>
        </ext>
      </extLst>
    </cfRule>
  </conditionalFormatting>
  <conditionalFormatting sqref="H104">
    <cfRule type="dataBar" priority="22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{44F633C9-F843-434A-ABDD-3F48318F0A02}</x14:id>
        </ext>
      </extLst>
    </cfRule>
  </conditionalFormatting>
  <conditionalFormatting sqref="J104:BM104">
    <cfRule type="expression" dxfId="75" priority="226">
      <formula>J$5=TODAY()</formula>
    </cfRule>
  </conditionalFormatting>
  <conditionalFormatting sqref="J105:BM105">
    <cfRule type="expression" dxfId="74" priority="222">
      <formula>J$5=TODAY()</formula>
    </cfRule>
  </conditionalFormatting>
  <conditionalFormatting sqref="H105">
    <cfRule type="dataBar" priority="22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{3208A87E-A5BA-4FDA-848B-3EF0CA22AD03}</x14:id>
        </ext>
      </extLst>
    </cfRule>
  </conditionalFormatting>
  <conditionalFormatting sqref="H105">
    <cfRule type="dataBar" priority="21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{D62CA3AE-775B-4790-82AE-9D8D7E5BB79D}</x14:id>
        </ext>
      </extLst>
    </cfRule>
  </conditionalFormatting>
  <conditionalFormatting sqref="J105:BM105">
    <cfRule type="expression" dxfId="73" priority="220">
      <formula>J$5=TODAY()</formula>
    </cfRule>
  </conditionalFormatting>
  <conditionalFormatting sqref="J103:BM103">
    <cfRule type="expression" dxfId="72" priority="216">
      <formula>J$5=TODAY()</formula>
    </cfRule>
  </conditionalFormatting>
  <conditionalFormatting sqref="H103">
    <cfRule type="dataBar" priority="21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{80C8F8DA-D4A3-402A-888D-EAADCFF17101}</x14:id>
        </ext>
      </extLst>
    </cfRule>
  </conditionalFormatting>
  <conditionalFormatting sqref="H103">
    <cfRule type="dataBar" priority="21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{72FBD836-5CBA-4C09-9304-3F92AFDD327F}</x14:id>
        </ext>
      </extLst>
    </cfRule>
  </conditionalFormatting>
  <conditionalFormatting sqref="J103:BM103">
    <cfRule type="expression" dxfId="71" priority="214">
      <formula>J$5=TODAY()</formula>
    </cfRule>
  </conditionalFormatting>
  <conditionalFormatting sqref="J101:BM101">
    <cfRule type="expression" dxfId="70" priority="210">
      <formula>J$5=TODAY()</formula>
    </cfRule>
  </conditionalFormatting>
  <conditionalFormatting sqref="H101">
    <cfRule type="dataBar" priority="20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{28E46200-9479-4605-8750-1CF048B28A2E}</x14:id>
        </ext>
      </extLst>
    </cfRule>
  </conditionalFormatting>
  <conditionalFormatting sqref="H101">
    <cfRule type="dataBar" priority="20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{EBDF1AD9-408C-4F0E-BABD-DAEB62C27DD0}</x14:id>
        </ext>
      </extLst>
    </cfRule>
  </conditionalFormatting>
  <conditionalFormatting sqref="J101:BM101">
    <cfRule type="expression" dxfId="69" priority="208">
      <formula>J$5=TODAY()</formula>
    </cfRule>
  </conditionalFormatting>
  <conditionalFormatting sqref="J102:BM102">
    <cfRule type="expression" dxfId="68" priority="204">
      <formula>J$5=TODAY()</formula>
    </cfRule>
  </conditionalFormatting>
  <conditionalFormatting sqref="H102">
    <cfRule type="dataBar" priority="20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{DAB751EF-25E3-4AF3-A507-5F832AD45BCE}</x14:id>
        </ext>
      </extLst>
    </cfRule>
  </conditionalFormatting>
  <conditionalFormatting sqref="H102">
    <cfRule type="dataBar" priority="20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{91B8CDFB-0401-4D7E-86BF-AF763FAA36CB}</x14:id>
        </ext>
      </extLst>
    </cfRule>
  </conditionalFormatting>
  <conditionalFormatting sqref="J102:BM102">
    <cfRule type="expression" dxfId="67" priority="202">
      <formula>J$5=TODAY()</formula>
    </cfRule>
  </conditionalFormatting>
  <conditionalFormatting sqref="J106:BM106">
    <cfRule type="expression" dxfId="66" priority="198">
      <formula>J$5=TODAY()</formula>
    </cfRule>
  </conditionalFormatting>
  <conditionalFormatting sqref="H106">
    <cfRule type="dataBar" priority="19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{B914D4BA-F696-4B8F-8576-059BE232599C}</x14:id>
        </ext>
      </extLst>
    </cfRule>
  </conditionalFormatting>
  <conditionalFormatting sqref="H106">
    <cfRule type="dataBar" priority="19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{83A154FE-5CAB-426E-9095-4A79BDA1AC4F}</x14:id>
        </ext>
      </extLst>
    </cfRule>
  </conditionalFormatting>
  <conditionalFormatting sqref="J106:BM106">
    <cfRule type="expression" dxfId="65" priority="196">
      <formula>J$5=TODAY()</formula>
    </cfRule>
  </conditionalFormatting>
  <conditionalFormatting sqref="J125:BM125">
    <cfRule type="expression" dxfId="64" priority="192">
      <formula>J$5=TODAY()</formula>
    </cfRule>
  </conditionalFormatting>
  <conditionalFormatting sqref="H125">
    <cfRule type="dataBar" priority="19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{63E8C8B7-0818-44F4-95AD-F8E305A3CB08}</x14:id>
        </ext>
      </extLst>
    </cfRule>
  </conditionalFormatting>
  <conditionalFormatting sqref="H125">
    <cfRule type="dataBar" priority="18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{2956C884-C369-400C-8D28-36A5B80404BD}</x14:id>
        </ext>
      </extLst>
    </cfRule>
  </conditionalFormatting>
  <conditionalFormatting sqref="J125:BM125">
    <cfRule type="expression" dxfId="63" priority="190">
      <formula>J$5=TODAY()</formula>
    </cfRule>
  </conditionalFormatting>
  <conditionalFormatting sqref="J131:BM131">
    <cfRule type="expression" dxfId="62" priority="186">
      <formula>J$5=TODAY()</formula>
    </cfRule>
  </conditionalFormatting>
  <conditionalFormatting sqref="H131">
    <cfRule type="dataBar" priority="18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{26C61C86-9A9D-4A2A-B93A-14A5B29A241D}</x14:id>
        </ext>
      </extLst>
    </cfRule>
  </conditionalFormatting>
  <conditionalFormatting sqref="H131">
    <cfRule type="dataBar" priority="18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{4551144C-128B-4FB6-AF68-21419144E985}</x14:id>
        </ext>
      </extLst>
    </cfRule>
  </conditionalFormatting>
  <conditionalFormatting sqref="J131:BM131">
    <cfRule type="expression" dxfId="61" priority="184">
      <formula>J$5=TODAY()</formula>
    </cfRule>
  </conditionalFormatting>
  <conditionalFormatting sqref="J127:BM127">
    <cfRule type="expression" dxfId="60" priority="180">
      <formula>J$5=TODAY()</formula>
    </cfRule>
  </conditionalFormatting>
  <conditionalFormatting sqref="H127">
    <cfRule type="dataBar" priority="17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{FF81BCD5-48C3-450B-B488-1701694A2DBF}</x14:id>
        </ext>
      </extLst>
    </cfRule>
  </conditionalFormatting>
  <conditionalFormatting sqref="H127">
    <cfRule type="dataBar" priority="17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{0DC56F75-F3AE-4FC2-943F-A096DFDA4351}</x14:id>
        </ext>
      </extLst>
    </cfRule>
  </conditionalFormatting>
  <conditionalFormatting sqref="J127:BM127">
    <cfRule type="expression" dxfId="59" priority="178">
      <formula>J$5=TODAY()</formula>
    </cfRule>
  </conditionalFormatting>
  <conditionalFormatting sqref="J130:BM130">
    <cfRule type="expression" dxfId="58" priority="174">
      <formula>J$5=TODAY()</formula>
    </cfRule>
  </conditionalFormatting>
  <conditionalFormatting sqref="H130">
    <cfRule type="dataBar" priority="17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{F2D9F17E-6598-44AC-BDB2-EE3F36FCEFF5}</x14:id>
        </ext>
      </extLst>
    </cfRule>
  </conditionalFormatting>
  <conditionalFormatting sqref="H130">
    <cfRule type="dataBar" priority="17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{81FAD0D3-F5A0-4584-88DA-0E5120D4549E}</x14:id>
        </ext>
      </extLst>
    </cfRule>
  </conditionalFormatting>
  <conditionalFormatting sqref="J130:BM130">
    <cfRule type="expression" dxfId="57" priority="172">
      <formula>J$5=TODAY()</formula>
    </cfRule>
  </conditionalFormatting>
  <conditionalFormatting sqref="J129:BM129">
    <cfRule type="expression" dxfId="56" priority="168">
      <formula>J$5=TODAY()</formula>
    </cfRule>
  </conditionalFormatting>
  <conditionalFormatting sqref="H129">
    <cfRule type="dataBar" priority="16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{21E5D95C-4400-4269-A447-25B37762BD95}</x14:id>
        </ext>
      </extLst>
    </cfRule>
  </conditionalFormatting>
  <conditionalFormatting sqref="H129">
    <cfRule type="dataBar" priority="16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{0A2B3B0C-CC2A-49F6-A751-EE02CDE54FFF}</x14:id>
        </ext>
      </extLst>
    </cfRule>
  </conditionalFormatting>
  <conditionalFormatting sqref="J129:BM129">
    <cfRule type="expression" dxfId="55" priority="166">
      <formula>J$5=TODAY()</formula>
    </cfRule>
  </conditionalFormatting>
  <conditionalFormatting sqref="J128:BM128">
    <cfRule type="expression" dxfId="54" priority="162">
      <formula>J$5=TODAY()</formula>
    </cfRule>
  </conditionalFormatting>
  <conditionalFormatting sqref="H128">
    <cfRule type="dataBar" priority="16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{71505BEC-7B0A-441C-9D08-C8F7988E45B6}</x14:id>
        </ext>
      </extLst>
    </cfRule>
  </conditionalFormatting>
  <conditionalFormatting sqref="H128">
    <cfRule type="dataBar" priority="15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{D289756F-67BB-4A1C-9BE0-C5AECF6450B7}</x14:id>
        </ext>
      </extLst>
    </cfRule>
  </conditionalFormatting>
  <conditionalFormatting sqref="J128:BM128">
    <cfRule type="expression" dxfId="53" priority="160">
      <formula>J$5=TODAY()</formula>
    </cfRule>
  </conditionalFormatting>
  <conditionalFormatting sqref="J150:BM151">
    <cfRule type="expression" dxfId="52" priority="114">
      <formula>J$5=TODAY()</formula>
    </cfRule>
  </conditionalFormatting>
  <conditionalFormatting sqref="H150:H151">
    <cfRule type="dataBar" priority="11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{BE509D80-32F9-431A-85F2-9CA649852A7B}</x14:id>
        </ext>
      </extLst>
    </cfRule>
  </conditionalFormatting>
  <conditionalFormatting sqref="H150:H151">
    <cfRule type="dataBar" priority="11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{A465FC74-72F4-466E-AC16-FA33EC2B8D6A}</x14:id>
        </ext>
      </extLst>
    </cfRule>
  </conditionalFormatting>
  <conditionalFormatting sqref="J150:BM151">
    <cfRule type="expression" dxfId="51" priority="112">
      <formula>J$5=TODAY()</formula>
    </cfRule>
  </conditionalFormatting>
  <conditionalFormatting sqref="J148:BM149">
    <cfRule type="expression" dxfId="50" priority="108">
      <formula>J$5=TODAY()</formula>
    </cfRule>
  </conditionalFormatting>
  <conditionalFormatting sqref="H148:H149">
    <cfRule type="dataBar" priority="10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{75C238D0-4F35-4D88-A064-6195223B8AED}</x14:id>
        </ext>
      </extLst>
    </cfRule>
  </conditionalFormatting>
  <conditionalFormatting sqref="H148:H149">
    <cfRule type="dataBar" priority="10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{9BF3DE3E-6D83-4508-8901-32749555BDFC}</x14:id>
        </ext>
      </extLst>
    </cfRule>
  </conditionalFormatting>
  <conditionalFormatting sqref="J148:BM149">
    <cfRule type="expression" dxfId="49" priority="106">
      <formula>J$5=TODAY()</formula>
    </cfRule>
  </conditionalFormatting>
  <conditionalFormatting sqref="J146:BM147">
    <cfRule type="expression" dxfId="48" priority="102">
      <formula>J$5=TODAY()</formula>
    </cfRule>
  </conditionalFormatting>
  <conditionalFormatting sqref="H146:H147">
    <cfRule type="dataBar" priority="10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{B87C2D87-CF6A-4141-A58D-10FD8FBDB613}</x14:id>
        </ext>
      </extLst>
    </cfRule>
  </conditionalFormatting>
  <conditionalFormatting sqref="H146:H147">
    <cfRule type="dataBar" priority="9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{887E3100-87FF-4EF6-AB01-B501C43395F2}</x14:id>
        </ext>
      </extLst>
    </cfRule>
  </conditionalFormatting>
  <conditionalFormatting sqref="J146:BM147">
    <cfRule type="expression" dxfId="47" priority="100">
      <formula>J$5=TODAY()</formula>
    </cfRule>
  </conditionalFormatting>
  <conditionalFormatting sqref="J144:BM145">
    <cfRule type="expression" dxfId="46" priority="96">
      <formula>J$5=TODAY()</formula>
    </cfRule>
  </conditionalFormatting>
  <conditionalFormatting sqref="H144:H145">
    <cfRule type="dataBar" priority="9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{918C450C-EF72-4B91-9E32-CCF7ACC74FD1}</x14:id>
        </ext>
      </extLst>
    </cfRule>
  </conditionalFormatting>
  <conditionalFormatting sqref="H144:H145">
    <cfRule type="dataBar" priority="9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{049D8413-D92A-4B6D-870F-A9D39D059936}</x14:id>
        </ext>
      </extLst>
    </cfRule>
  </conditionalFormatting>
  <conditionalFormatting sqref="J144:BM145">
    <cfRule type="expression" dxfId="45" priority="94">
      <formula>J$5=TODAY()</formula>
    </cfRule>
  </conditionalFormatting>
  <conditionalFormatting sqref="J141:BM141 J143:BM143">
    <cfRule type="expression" dxfId="44" priority="90">
      <formula>J$5=TODAY()</formula>
    </cfRule>
  </conditionalFormatting>
  <conditionalFormatting sqref="H143 H141">
    <cfRule type="dataBar" priority="8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{985CE531-A765-4800-B3AA-27B98AAC65F7}</x14:id>
        </ext>
      </extLst>
    </cfRule>
  </conditionalFormatting>
  <conditionalFormatting sqref="H143 H141">
    <cfRule type="dataBar" priority="8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{226377FD-417E-4AA5-ABC3-A417FC950896}</x14:id>
        </ext>
      </extLst>
    </cfRule>
  </conditionalFormatting>
  <conditionalFormatting sqref="J141:BM141 J143:BM143">
    <cfRule type="expression" dxfId="43" priority="88">
      <formula>J$5=TODAY()</formula>
    </cfRule>
  </conditionalFormatting>
  <conditionalFormatting sqref="J139:BM140">
    <cfRule type="expression" dxfId="42" priority="84">
      <formula>J$5=TODAY()</formula>
    </cfRule>
  </conditionalFormatting>
  <conditionalFormatting sqref="H139:H140">
    <cfRule type="dataBar" priority="8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{B546DC07-765E-4682-BFD5-D2AFCFCC3C6D}</x14:id>
        </ext>
      </extLst>
    </cfRule>
  </conditionalFormatting>
  <conditionalFormatting sqref="H139:H140">
    <cfRule type="dataBar" priority="8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{669470C0-0B55-4F4B-80FB-A56FA025AFD2}</x14:id>
        </ext>
      </extLst>
    </cfRule>
  </conditionalFormatting>
  <conditionalFormatting sqref="J139:BM140">
    <cfRule type="expression" dxfId="41" priority="82">
      <formula>J$5=TODAY()</formula>
    </cfRule>
  </conditionalFormatting>
  <conditionalFormatting sqref="J137:BM138">
    <cfRule type="expression" dxfId="40" priority="78">
      <formula>J$5=TODAY()</formula>
    </cfRule>
  </conditionalFormatting>
  <conditionalFormatting sqref="H137:H138">
    <cfRule type="dataBar" priority="7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{E32AAA97-C9E2-4A25-BE4F-AB98B76CBB02}</x14:id>
        </ext>
      </extLst>
    </cfRule>
  </conditionalFormatting>
  <conditionalFormatting sqref="H137:H138">
    <cfRule type="dataBar" priority="7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{4E56B1C0-211F-42DE-82BF-0A44FD9A094D}</x14:id>
        </ext>
      </extLst>
    </cfRule>
  </conditionalFormatting>
  <conditionalFormatting sqref="J137:BM138">
    <cfRule type="expression" dxfId="39" priority="76">
      <formula>J$5=TODAY()</formula>
    </cfRule>
  </conditionalFormatting>
  <conditionalFormatting sqref="J133:BM133 J135:BM135">
    <cfRule type="expression" dxfId="38" priority="72">
      <formula>J$5=TODAY()</formula>
    </cfRule>
  </conditionalFormatting>
  <conditionalFormatting sqref="H133 H135">
    <cfRule type="dataBar" priority="7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{D1ED3DB2-3F66-4559-ACCE-E85D705834D0}</x14:id>
        </ext>
      </extLst>
    </cfRule>
  </conditionalFormatting>
  <conditionalFormatting sqref="H133 H135">
    <cfRule type="dataBar" priority="6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{8E44E3CD-689D-49FB-B2FE-E26BE9483A69}</x14:id>
        </ext>
      </extLst>
    </cfRule>
  </conditionalFormatting>
  <conditionalFormatting sqref="J133:BM133 J135:BM135">
    <cfRule type="expression" dxfId="37" priority="70">
      <formula>J$5=TODAY()</formula>
    </cfRule>
  </conditionalFormatting>
  <conditionalFormatting sqref="J134:BM134">
    <cfRule type="expression" dxfId="36" priority="66">
      <formula>J$5=TODAY()</formula>
    </cfRule>
  </conditionalFormatting>
  <conditionalFormatting sqref="H134">
    <cfRule type="dataBar" priority="6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{7D9E6A7F-AFA3-4EC5-B8E4-A61FBA458B8A}</x14:id>
        </ext>
      </extLst>
    </cfRule>
  </conditionalFormatting>
  <conditionalFormatting sqref="H134">
    <cfRule type="dataBar" priority="6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{C2D88C74-136D-47F3-9904-6675557B8D2A}</x14:id>
        </ext>
      </extLst>
    </cfRule>
  </conditionalFormatting>
  <conditionalFormatting sqref="J134:BM134">
    <cfRule type="expression" dxfId="35" priority="64">
      <formula>J$5=TODAY()</formula>
    </cfRule>
  </conditionalFormatting>
  <conditionalFormatting sqref="J142:BM142">
    <cfRule type="expression" dxfId="34" priority="60">
      <formula>J$5=TODAY()</formula>
    </cfRule>
  </conditionalFormatting>
  <conditionalFormatting sqref="H142">
    <cfRule type="dataBar" priority="5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{D1B8F26F-E1C6-4BF4-8E89-7B60A2406E42}</x14:id>
        </ext>
      </extLst>
    </cfRule>
  </conditionalFormatting>
  <conditionalFormatting sqref="H142">
    <cfRule type="dataBar" priority="5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{77407282-7D0D-4C3D-8928-7FF222640586}</x14:id>
        </ext>
      </extLst>
    </cfRule>
  </conditionalFormatting>
  <conditionalFormatting sqref="J142:BM142">
    <cfRule type="expression" dxfId="33" priority="58">
      <formula>J$5=TODAY()</formula>
    </cfRule>
  </conditionalFormatting>
  <conditionalFormatting sqref="J136:BM136">
    <cfRule type="expression" dxfId="32" priority="54">
      <formula>J$5=TODAY()</formula>
    </cfRule>
  </conditionalFormatting>
  <conditionalFormatting sqref="H136">
    <cfRule type="dataBar" priority="5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{4C652B1E-368C-49C2-8230-46E5F4CF0EB9}</x14:id>
        </ext>
      </extLst>
    </cfRule>
  </conditionalFormatting>
  <conditionalFormatting sqref="H136">
    <cfRule type="dataBar" priority="5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{ABAEC54C-9DFE-4D4D-9C69-0CF71CAFBA6D}</x14:id>
        </ext>
      </extLst>
    </cfRule>
  </conditionalFormatting>
  <conditionalFormatting sqref="J136:BM136">
    <cfRule type="expression" dxfId="31" priority="52">
      <formula>J$5=TODAY()</formula>
    </cfRule>
  </conditionalFormatting>
  <conditionalFormatting sqref="H33">
    <cfRule type="dataBar" priority="4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{372D3F47-65D3-B34D-B5E1-FBF1A8991C89}</x14:id>
        </ext>
      </extLst>
    </cfRule>
  </conditionalFormatting>
  <conditionalFormatting sqref="J33:BM33">
    <cfRule type="expression" dxfId="30" priority="49">
      <formula>AND($E33&lt;=J$5,ROUNDDOWN(($F33-$E33+1)*$H33,0)+$E33-1&gt;=J$5)</formula>
    </cfRule>
    <cfRule type="expression" dxfId="29" priority="50">
      <formula>AND(NOT(ISBLANK($E33)),$E33&lt;=J$5,$F33&gt;=J$5)</formula>
    </cfRule>
  </conditionalFormatting>
  <conditionalFormatting sqref="J33:BM33">
    <cfRule type="expression" dxfId="28" priority="48">
      <formula>J$5=TODAY()</formula>
    </cfRule>
  </conditionalFormatting>
  <conditionalFormatting sqref="H33">
    <cfRule type="dataBar" priority="4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{B08AD2A8-DD48-F946-9FC7-4B0DA36E8288}</x14:id>
        </ext>
      </extLst>
    </cfRule>
  </conditionalFormatting>
  <conditionalFormatting sqref="J33:BM33">
    <cfRule type="expression" dxfId="27" priority="46">
      <formula>J$5=TODAY()</formula>
    </cfRule>
  </conditionalFormatting>
  <conditionalFormatting sqref="H33">
    <cfRule type="dataBar" priority="4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{94B9BBC2-0F31-6F4A-ABC2-9C36CED6AEC2}</x14:id>
        </ext>
      </extLst>
    </cfRule>
  </conditionalFormatting>
  <conditionalFormatting sqref="J33:BM33">
    <cfRule type="expression" dxfId="26" priority="44">
      <formula>J$5=TODAY()</formula>
    </cfRule>
  </conditionalFormatting>
  <conditionalFormatting sqref="H37">
    <cfRule type="dataBar" priority="3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{4555E1FB-FB82-A64A-8F49-39802C848A6D}</x14:id>
        </ext>
      </extLst>
    </cfRule>
  </conditionalFormatting>
  <conditionalFormatting sqref="J37:BM37">
    <cfRule type="expression" dxfId="25" priority="41">
      <formula>AND($E37&lt;=J$5,ROUNDDOWN(($F37-$E37+1)*$H37,0)+$E37-1&gt;=J$5)</formula>
    </cfRule>
    <cfRule type="expression" dxfId="24" priority="42">
      <formula>AND(NOT(ISBLANK($E37)),$E37&lt;=J$5,$F37&gt;=J$5)</formula>
    </cfRule>
  </conditionalFormatting>
  <conditionalFormatting sqref="J37:BM37">
    <cfRule type="expression" dxfId="23" priority="40">
      <formula>J$5=TODAY()</formula>
    </cfRule>
  </conditionalFormatting>
  <conditionalFormatting sqref="H37">
    <cfRule type="dataBar" priority="3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{3DF77DD6-F182-4E47-90F3-B908EFCCF864}</x14:id>
        </ext>
      </extLst>
    </cfRule>
  </conditionalFormatting>
  <conditionalFormatting sqref="J37:BM37">
    <cfRule type="expression" dxfId="22" priority="38">
      <formula>J$5=TODAY()</formula>
    </cfRule>
  </conditionalFormatting>
  <conditionalFormatting sqref="H37">
    <cfRule type="dataBar" priority="3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{B0B3CA82-A6E7-8F4E-AE06-0B8E8C0E3A99}</x14:id>
        </ext>
      </extLst>
    </cfRule>
  </conditionalFormatting>
  <conditionalFormatting sqref="J37:BM37">
    <cfRule type="expression" dxfId="21" priority="36">
      <formula>J$5=TODAY()</formula>
    </cfRule>
  </conditionalFormatting>
  <conditionalFormatting sqref="H41:H42">
    <cfRule type="dataBar" priority="3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{7CE67240-C721-9442-9723-67120BCE291E}</x14:id>
        </ext>
      </extLst>
    </cfRule>
  </conditionalFormatting>
  <conditionalFormatting sqref="J41:BM42">
    <cfRule type="expression" dxfId="20" priority="33">
      <formula>AND($E41&lt;=J$5,ROUNDDOWN(($F41-$E41+1)*$H41,0)+$E41-1&gt;=J$5)</formula>
    </cfRule>
    <cfRule type="expression" dxfId="19" priority="34">
      <formula>AND(NOT(ISBLANK($E41)),$E41&lt;=J$5,$F41&gt;=J$5)</formula>
    </cfRule>
  </conditionalFormatting>
  <conditionalFormatting sqref="J41:BM42">
    <cfRule type="expression" dxfId="18" priority="32">
      <formula>J$5=TODAY()</formula>
    </cfRule>
  </conditionalFormatting>
  <conditionalFormatting sqref="H41">
    <cfRule type="dataBar" priority="2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{94265241-F248-F143-B293-8A2025871EC7}</x14:id>
        </ext>
      </extLst>
    </cfRule>
  </conditionalFormatting>
  <conditionalFormatting sqref="J41:BM41">
    <cfRule type="expression" dxfId="17" priority="30">
      <formula>J$5=TODAY()</formula>
    </cfRule>
  </conditionalFormatting>
  <conditionalFormatting sqref="H41">
    <cfRule type="dataBar" priority="2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{D8B76E42-BE2A-1C4A-BA84-B8D028228C55}</x14:id>
        </ext>
      </extLst>
    </cfRule>
  </conditionalFormatting>
  <conditionalFormatting sqref="J41:BM41">
    <cfRule type="expression" dxfId="16" priority="28">
      <formula>J$5=TODAY()</formula>
    </cfRule>
  </conditionalFormatting>
  <conditionalFormatting sqref="H42">
    <cfRule type="dataBar" priority="2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{CF7E8618-21FA-FD4C-B565-B4F9989E4F86}</x14:id>
        </ext>
      </extLst>
    </cfRule>
  </conditionalFormatting>
  <conditionalFormatting sqref="J42:BM42">
    <cfRule type="expression" dxfId="15" priority="26">
      <formula>J$5=TODAY()</formula>
    </cfRule>
  </conditionalFormatting>
  <conditionalFormatting sqref="H42">
    <cfRule type="dataBar" priority="2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{F2250A25-1651-5345-9157-EA3FD384D424}</x14:id>
        </ext>
      </extLst>
    </cfRule>
  </conditionalFormatting>
  <conditionalFormatting sqref="J42:BM42">
    <cfRule type="expression" dxfId="14" priority="24">
      <formula>J$5=TODAY()</formula>
    </cfRule>
  </conditionalFormatting>
  <conditionalFormatting sqref="J76:BM76">
    <cfRule type="expression" dxfId="13" priority="21">
      <formula>AND($E76&lt;=J$5,ROUNDDOWN(($F76-$E76+1)*$H76,0)+$E76-1&gt;=J$5)</formula>
    </cfRule>
    <cfRule type="expression" dxfId="12" priority="22">
      <formula>AND(NOT(ISBLANK($E76)),$E76&lt;=J$5,$F76&gt;=J$5)</formula>
    </cfRule>
  </conditionalFormatting>
  <conditionalFormatting sqref="J76:BM76">
    <cfRule type="expression" dxfId="11" priority="20">
      <formula>J$5=TODAY()</formula>
    </cfRule>
  </conditionalFormatting>
  <conditionalFormatting sqref="H76">
    <cfRule type="dataBar" priority="1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{AEA647C7-56A9-A648-B9B4-4EB2EA284768}</x14:id>
        </ext>
      </extLst>
    </cfRule>
  </conditionalFormatting>
  <conditionalFormatting sqref="H76">
    <cfRule type="dataBar" priority="17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{16A7618E-ABC9-144B-B435-88FF59E83ACC}</x14:id>
        </ext>
      </extLst>
    </cfRule>
  </conditionalFormatting>
  <conditionalFormatting sqref="J76:BM76">
    <cfRule type="expression" dxfId="10" priority="18">
      <formula>J$5=TODAY()</formula>
    </cfRule>
  </conditionalFormatting>
  <conditionalFormatting sqref="H36">
    <cfRule type="dataBar" priority="1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{C8754D5D-376D-2C4A-A0D3-BDDC9CD3E7A2}</x14:id>
        </ext>
      </extLst>
    </cfRule>
  </conditionalFormatting>
  <conditionalFormatting sqref="J36:BM36">
    <cfRule type="expression" dxfId="9" priority="15">
      <formula>AND($E36&lt;=J$5,ROUNDDOWN(($F36-$E36+1)*$H36,0)+$E36-1&gt;=J$5)</formula>
    </cfRule>
    <cfRule type="expression" dxfId="8" priority="16">
      <formula>AND(NOT(ISBLANK($E36)),$E36&lt;=J$5,$F36&gt;=J$5)</formula>
    </cfRule>
  </conditionalFormatting>
  <conditionalFormatting sqref="J36:BM36">
    <cfRule type="expression" dxfId="7" priority="14">
      <formula>J$5=TODAY()</formula>
    </cfRule>
  </conditionalFormatting>
  <conditionalFormatting sqref="H36">
    <cfRule type="dataBar" priority="1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{3BA46954-4AD5-8B48-999F-6BCB834DE611}</x14:id>
        </ext>
      </extLst>
    </cfRule>
  </conditionalFormatting>
  <conditionalFormatting sqref="J36:BM36">
    <cfRule type="expression" dxfId="6" priority="12">
      <formula>J$5=TODAY()</formula>
    </cfRule>
  </conditionalFormatting>
  <conditionalFormatting sqref="H36">
    <cfRule type="dataBar" priority="9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{E30DCFAA-9319-F140-BB63-08381A5D9684}</x14:id>
        </ext>
      </extLst>
    </cfRule>
  </conditionalFormatting>
  <conditionalFormatting sqref="J36:BM36">
    <cfRule type="expression" dxfId="5" priority="10">
      <formula>J$5=TODAY()</formula>
    </cfRule>
  </conditionalFormatting>
  <conditionalFormatting sqref="H43">
    <cfRule type="dataBar" priority="5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{7D7753C9-0E6B-3A47-A383-C66BA3DA8D1C}</x14:id>
        </ext>
      </extLst>
    </cfRule>
  </conditionalFormatting>
  <conditionalFormatting sqref="J43:BM43">
    <cfRule type="expression" dxfId="4" priority="7">
      <formula>AND($E43&lt;=J$5,ROUNDDOWN(($F43-$E43+1)*$H43,0)+$E43-1&gt;=J$5)</formula>
    </cfRule>
    <cfRule type="expression" dxfId="3" priority="8">
      <formula>AND(NOT(ISBLANK($E43)),$E43&lt;=J$5,$F43&gt;=J$5)</formula>
    </cfRule>
  </conditionalFormatting>
  <conditionalFormatting sqref="J43:BM43">
    <cfRule type="expression" dxfId="2" priority="6">
      <formula>J$5=TODAY()</formula>
    </cfRule>
  </conditionalFormatting>
  <conditionalFormatting sqref="H43">
    <cfRule type="dataBar" priority="3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{5E75F4C1-07BF-5740-9285-AA4FC1E7F002}</x14:id>
        </ext>
      </extLst>
    </cfRule>
  </conditionalFormatting>
  <conditionalFormatting sqref="J43:BM43">
    <cfRule type="expression" dxfId="1" priority="4">
      <formula>J$5=TODAY()</formula>
    </cfRule>
  </conditionalFormatting>
  <conditionalFormatting sqref="H43">
    <cfRule type="dataBar" priority="1">
      <dataBar>
        <cfvo type="num" val="0"/>
        <cfvo type="num" val="1"/>
        <color theme="0" tint="-0.34998626667073579"/>
      </dataBar>
      <extLst>
        <ext xmlns:x14="http://schemas.microsoft.com/office/spreadsheetml/2009/9/main" uri="{B025F937-C7B1-47D3-B67F-A62EFF666E3E}">
          <x14:id>{46176E18-55E6-754F-8278-BA2311329706}</x14:id>
        </ext>
      </extLst>
    </cfRule>
  </conditionalFormatting>
  <conditionalFormatting sqref="J43:BM43">
    <cfRule type="expression" dxfId="0" priority="2">
      <formula>J$5=TODAY()</formula>
    </cfRule>
  </conditionalFormatting>
  <dataValidations disablePrompts="1" count="1">
    <dataValidation allowBlank="1" showInputMessage="1" promptTitle="Display Week" prompt="Enter the week number to display first in the Gantt Chart. The weeks are numbered starting from the week containing the Project Start Date." sqref="H3" xr:uid="{00000000-0002-0000-0000-000000000000}"/>
  </dataValidations>
  <pageMargins left="0.25" right="0.25" top="0.5" bottom="0.5" header="0.5" footer="0.25"/>
  <pageSetup scale="63" fitToHeight="0" orientation="landscape" r:id="rId1"/>
  <headerFooter alignWithMargins="0"/>
  <ignoredErrors>
    <ignoredError sqref="E12 E23 G12:H12 G23:H23" unlockedFormula="1"/>
    <ignoredError sqref="A23 A12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38" r:id="rId4" name="Scroll Bar 46">
              <controlPr defaultSize="0" print="0" autoPict="0">
                <anchor moveWithCells="1">
                  <from>
                    <xdr:col>8</xdr:col>
                    <xdr:colOff>101600</xdr:colOff>
                    <xdr:row>1</xdr:row>
                    <xdr:rowOff>0</xdr:rowOff>
                  </from>
                  <to>
                    <xdr:col>26</xdr:col>
                    <xdr:colOff>101600</xdr:colOff>
                    <xdr:row>2</xdr:row>
                    <xdr:rowOff>12700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A58A75E-4698-465A-8593-F06B91A3A900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H7:H8 H11 H13:H22 H31:H32 H34:H35 H38:H40 H44:H48</xm:sqref>
        </x14:conditionalFormatting>
        <x14:conditionalFormatting xmlns:xm="http://schemas.microsoft.com/office/excel/2006/main">
          <x14:cfRule type="dataBar" id="{C1BCC1AC-0F7D-B74D-A066-089BBF5528E6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H9</xm:sqref>
        </x14:conditionalFormatting>
        <x14:conditionalFormatting xmlns:xm="http://schemas.microsoft.com/office/excel/2006/main">
          <x14:cfRule type="dataBar" id="{EA441D95-EB17-674D-9049-1EBFADD73321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H10</xm:sqref>
        </x14:conditionalFormatting>
        <x14:conditionalFormatting xmlns:xm="http://schemas.microsoft.com/office/excel/2006/main">
          <x14:cfRule type="dataBar" id="{FB95293F-1351-D842-B3FD-D32763C8B562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H44 H48</xm:sqref>
        </x14:conditionalFormatting>
        <x14:conditionalFormatting xmlns:xm="http://schemas.microsoft.com/office/excel/2006/main">
          <x14:cfRule type="dataBar" id="{A04B43FC-9595-414D-A123-C9A93014E791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H13</xm:sqref>
        </x14:conditionalFormatting>
        <x14:conditionalFormatting xmlns:xm="http://schemas.microsoft.com/office/excel/2006/main">
          <x14:cfRule type="dataBar" id="{A4DADFF7-797F-CE4C-A7B8-0FF72C926087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H53</xm:sqref>
        </x14:conditionalFormatting>
        <x14:conditionalFormatting xmlns:xm="http://schemas.microsoft.com/office/excel/2006/main">
          <x14:cfRule type="dataBar" id="{AF2DE646-5277-264F-9582-76F8EA67BE2C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H53</xm:sqref>
        </x14:conditionalFormatting>
        <x14:conditionalFormatting xmlns:xm="http://schemas.microsoft.com/office/excel/2006/main">
          <x14:cfRule type="dataBar" id="{C964E519-E4D4-DB42-850B-4ECD79A8CB0E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H44 H48</xm:sqref>
        </x14:conditionalFormatting>
        <x14:conditionalFormatting xmlns:xm="http://schemas.microsoft.com/office/excel/2006/main">
          <x14:cfRule type="dataBar" id="{7B1FCC55-C495-D24C-984A-E6511EB68059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H77 H79</xm:sqref>
        </x14:conditionalFormatting>
        <x14:conditionalFormatting xmlns:xm="http://schemas.microsoft.com/office/excel/2006/main">
          <x14:cfRule type="dataBar" id="{A8BE43AA-3DA8-BA46-AF8C-7001601F436E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H77 H79</xm:sqref>
        </x14:conditionalFormatting>
        <x14:conditionalFormatting xmlns:xm="http://schemas.microsoft.com/office/excel/2006/main">
          <x14:cfRule type="dataBar" id="{815F9DB7-ECCC-1947-83BB-2266521D4210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H97</xm:sqref>
        </x14:conditionalFormatting>
        <x14:conditionalFormatting xmlns:xm="http://schemas.microsoft.com/office/excel/2006/main">
          <x14:cfRule type="dataBar" id="{3E7BCFC1-A1F7-9546-8D63-0A2D24286577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H97</xm:sqref>
        </x14:conditionalFormatting>
        <x14:conditionalFormatting xmlns:xm="http://schemas.microsoft.com/office/excel/2006/main">
          <x14:cfRule type="dataBar" id="{29105527-BCBB-EF41-81FC-6E0C4E77DB9A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H12</xm:sqref>
        </x14:conditionalFormatting>
        <x14:conditionalFormatting xmlns:xm="http://schemas.microsoft.com/office/excel/2006/main">
          <x14:cfRule type="dataBar" id="{E6100638-7AB2-1148-9A87-2F7FC8FB770B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H23</xm:sqref>
        </x14:conditionalFormatting>
        <x14:conditionalFormatting xmlns:xm="http://schemas.microsoft.com/office/excel/2006/main">
          <x14:cfRule type="dataBar" id="{36269AFA-EFC3-AE46-940D-20EC53422666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H31</xm:sqref>
        </x14:conditionalFormatting>
        <x14:conditionalFormatting xmlns:xm="http://schemas.microsoft.com/office/excel/2006/main">
          <x14:cfRule type="dataBar" id="{B8B90CC6-FF10-4540-8C2F-C3334C4ED3CD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H57</xm:sqref>
        </x14:conditionalFormatting>
        <x14:conditionalFormatting xmlns:xm="http://schemas.microsoft.com/office/excel/2006/main">
          <x14:cfRule type="dataBar" id="{0D5460C1-87B9-4845-9770-FBCE686E6C45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H80</xm:sqref>
        </x14:conditionalFormatting>
        <x14:conditionalFormatting xmlns:xm="http://schemas.microsoft.com/office/excel/2006/main">
          <x14:cfRule type="dataBar" id="{3B577E35-D6DA-FD47-9AFD-1B5A044F3B9D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H132</xm:sqref>
        </x14:conditionalFormatting>
        <x14:conditionalFormatting xmlns:xm="http://schemas.microsoft.com/office/excel/2006/main">
          <x14:cfRule type="dataBar" id="{C073F336-07FB-3746-B3C6-D92B64E7E8BB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H51:H52</xm:sqref>
        </x14:conditionalFormatting>
        <x14:conditionalFormatting xmlns:xm="http://schemas.microsoft.com/office/excel/2006/main">
          <x14:cfRule type="dataBar" id="{7D09763B-1572-3745-8002-2620008EDAFF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H51:H52</xm:sqref>
        </x14:conditionalFormatting>
        <x14:conditionalFormatting xmlns:xm="http://schemas.microsoft.com/office/excel/2006/main">
          <x14:cfRule type="dataBar" id="{275353D8-472E-1745-99FD-2F22B2F439C6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H24:H25</xm:sqref>
        </x14:conditionalFormatting>
        <x14:conditionalFormatting xmlns:xm="http://schemas.microsoft.com/office/excel/2006/main">
          <x14:cfRule type="dataBar" id="{41F55AB7-75C9-8642-A9E8-3070BD1641C4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H24:H25</xm:sqref>
        </x14:conditionalFormatting>
        <x14:conditionalFormatting xmlns:xm="http://schemas.microsoft.com/office/excel/2006/main">
          <x14:cfRule type="dataBar" id="{D22DC44C-A8B0-704F-AD28-07E388140285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H56</xm:sqref>
        </x14:conditionalFormatting>
        <x14:conditionalFormatting xmlns:xm="http://schemas.microsoft.com/office/excel/2006/main">
          <x14:cfRule type="dataBar" id="{E108C0DA-CA1D-254B-89DE-CAB51F0E21DF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H56</xm:sqref>
        </x14:conditionalFormatting>
        <x14:conditionalFormatting xmlns:xm="http://schemas.microsoft.com/office/excel/2006/main">
          <x14:cfRule type="dataBar" id="{0A76E4DB-FDC5-474A-8687-EC198D465D29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H54</xm:sqref>
        </x14:conditionalFormatting>
        <x14:conditionalFormatting xmlns:xm="http://schemas.microsoft.com/office/excel/2006/main">
          <x14:cfRule type="dataBar" id="{89F4727D-DA33-714C-AEC4-E169772BEB9D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H54</xm:sqref>
        </x14:conditionalFormatting>
        <x14:conditionalFormatting xmlns:xm="http://schemas.microsoft.com/office/excel/2006/main">
          <x14:cfRule type="dataBar" id="{0C1E794A-5428-C44C-8CD7-D8F2352D6146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H109 H126</xm:sqref>
        </x14:conditionalFormatting>
        <x14:conditionalFormatting xmlns:xm="http://schemas.microsoft.com/office/excel/2006/main">
          <x14:cfRule type="dataBar" id="{CD45F8C4-1BD3-F043-AE46-83618D13B96E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H109 H126</xm:sqref>
        </x14:conditionalFormatting>
        <x14:conditionalFormatting xmlns:xm="http://schemas.microsoft.com/office/excel/2006/main">
          <x14:cfRule type="dataBar" id="{4E93BC24-993E-D44E-8407-89044B14C293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H108</xm:sqref>
        </x14:conditionalFormatting>
        <x14:conditionalFormatting xmlns:xm="http://schemas.microsoft.com/office/excel/2006/main">
          <x14:cfRule type="dataBar" id="{40673B39-9522-854F-A0C7-F4B49132F7A7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H39:H40</xm:sqref>
        </x14:conditionalFormatting>
        <x14:conditionalFormatting xmlns:xm="http://schemas.microsoft.com/office/excel/2006/main">
          <x14:cfRule type="dataBar" id="{87E09162-B36A-394B-B60E-D775281B60E8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H39:H40</xm:sqref>
        </x14:conditionalFormatting>
        <x14:conditionalFormatting xmlns:xm="http://schemas.microsoft.com/office/excel/2006/main">
          <x14:cfRule type="dataBar" id="{7FA314AF-0A93-D540-83DA-3840B6AB8A6B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H35 H38</xm:sqref>
        </x14:conditionalFormatting>
        <x14:conditionalFormatting xmlns:xm="http://schemas.microsoft.com/office/excel/2006/main">
          <x14:cfRule type="dataBar" id="{5D321233-6D22-3641-BF6E-F56711820775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H35 H38</xm:sqref>
        </x14:conditionalFormatting>
        <x14:conditionalFormatting xmlns:xm="http://schemas.microsoft.com/office/excel/2006/main">
          <x14:cfRule type="dataBar" id="{8DBEB5EC-E301-5E48-A6A4-5408C38440EF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H32 H34</xm:sqref>
        </x14:conditionalFormatting>
        <x14:conditionalFormatting xmlns:xm="http://schemas.microsoft.com/office/excel/2006/main">
          <x14:cfRule type="dataBar" id="{5A7A0016-5059-2E40-876E-0BAD42209DFE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H32 H34</xm:sqref>
        </x14:conditionalFormatting>
        <x14:conditionalFormatting xmlns:xm="http://schemas.microsoft.com/office/excel/2006/main">
          <x14:cfRule type="dataBar" id="{D47333EC-2B1B-4843-924E-4F0650AE8B66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H28:H29</xm:sqref>
        </x14:conditionalFormatting>
        <x14:conditionalFormatting xmlns:xm="http://schemas.microsoft.com/office/excel/2006/main">
          <x14:cfRule type="dataBar" id="{5F249264-9265-AB4A-9869-E3D62C0D868A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H28:H29</xm:sqref>
        </x14:conditionalFormatting>
        <x14:conditionalFormatting xmlns:xm="http://schemas.microsoft.com/office/excel/2006/main">
          <x14:cfRule type="dataBar" id="{239A257A-6026-0D4A-9936-2D2FD489FA8C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H30</xm:sqref>
        </x14:conditionalFormatting>
        <x14:conditionalFormatting xmlns:xm="http://schemas.microsoft.com/office/excel/2006/main">
          <x14:cfRule type="dataBar" id="{D7142E98-5FAA-BC4A-95E5-4EC93B7DDD24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H30</xm:sqref>
        </x14:conditionalFormatting>
        <x14:conditionalFormatting xmlns:xm="http://schemas.microsoft.com/office/excel/2006/main">
          <x14:cfRule type="dataBar" id="{2B6A9EAF-4DBF-4FFF-981E-1714A0B57122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H47</xm:sqref>
        </x14:conditionalFormatting>
        <x14:conditionalFormatting xmlns:xm="http://schemas.microsoft.com/office/excel/2006/main">
          <x14:cfRule type="dataBar" id="{02FAB345-C86B-44F1-8914-D9E75D4E51C4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H47</xm:sqref>
        </x14:conditionalFormatting>
        <x14:conditionalFormatting xmlns:xm="http://schemas.microsoft.com/office/excel/2006/main">
          <x14:cfRule type="dataBar" id="{47BF1D66-2820-48DC-882A-F884327C09B6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H46</xm:sqref>
        </x14:conditionalFormatting>
        <x14:conditionalFormatting xmlns:xm="http://schemas.microsoft.com/office/excel/2006/main">
          <x14:cfRule type="dataBar" id="{78B679E3-A1D4-44E2-947E-AD8DB10B1ABC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H46</xm:sqref>
        </x14:conditionalFormatting>
        <x14:conditionalFormatting xmlns:xm="http://schemas.microsoft.com/office/excel/2006/main">
          <x14:cfRule type="dataBar" id="{565C06FD-01BB-4B49-9513-AE1ACDD8F7F0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H45</xm:sqref>
        </x14:conditionalFormatting>
        <x14:conditionalFormatting xmlns:xm="http://schemas.microsoft.com/office/excel/2006/main">
          <x14:cfRule type="dataBar" id="{C774548C-DAFD-41E0-A675-31CC9CC1166C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H45</xm:sqref>
        </x14:conditionalFormatting>
        <x14:conditionalFormatting xmlns:xm="http://schemas.microsoft.com/office/excel/2006/main">
          <x14:cfRule type="dataBar" id="{2C2D3412-38BC-448B-8D7C-C1AE072696D7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H49</xm:sqref>
        </x14:conditionalFormatting>
        <x14:conditionalFormatting xmlns:xm="http://schemas.microsoft.com/office/excel/2006/main">
          <x14:cfRule type="dataBar" id="{59B8F8E0-BCED-4840-82B7-F8546FD790BE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H50</xm:sqref>
        </x14:conditionalFormatting>
        <x14:conditionalFormatting xmlns:xm="http://schemas.microsoft.com/office/excel/2006/main">
          <x14:cfRule type="dataBar" id="{698333A2-F13A-4E24-9B95-A0EEBAE73DD4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H50</xm:sqref>
        </x14:conditionalFormatting>
        <x14:conditionalFormatting xmlns:xm="http://schemas.microsoft.com/office/excel/2006/main">
          <x14:cfRule type="dataBar" id="{39EC5149-026C-415D-AD82-5E408B08C5BB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H55</xm:sqref>
        </x14:conditionalFormatting>
        <x14:conditionalFormatting xmlns:xm="http://schemas.microsoft.com/office/excel/2006/main">
          <x14:cfRule type="dataBar" id="{37A415DF-503F-4218-A6DD-DF7D71BA3906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H55</xm:sqref>
        </x14:conditionalFormatting>
        <x14:conditionalFormatting xmlns:xm="http://schemas.microsoft.com/office/excel/2006/main">
          <x14:cfRule type="dataBar" id="{E209FF81-ACFE-4BF2-9E35-40F08E9F9305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H26</xm:sqref>
        </x14:conditionalFormatting>
        <x14:conditionalFormatting xmlns:xm="http://schemas.microsoft.com/office/excel/2006/main">
          <x14:cfRule type="dataBar" id="{9A3E32AB-A5CD-46F6-8E29-C3749176E4AF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H26</xm:sqref>
        </x14:conditionalFormatting>
        <x14:conditionalFormatting xmlns:xm="http://schemas.microsoft.com/office/excel/2006/main">
          <x14:cfRule type="dataBar" id="{0526B0AF-A6B1-4415-A49E-430AF9FF87EF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H27</xm:sqref>
        </x14:conditionalFormatting>
        <x14:conditionalFormatting xmlns:xm="http://schemas.microsoft.com/office/excel/2006/main">
          <x14:cfRule type="dataBar" id="{B1F76A77-51DC-42DE-BCB6-3BB2DA0B13D1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H27</xm:sqref>
        </x14:conditionalFormatting>
        <x14:conditionalFormatting xmlns:xm="http://schemas.microsoft.com/office/excel/2006/main">
          <x14:cfRule type="dataBar" id="{5D60E203-D9B3-4A3D-928E-D0196342D60E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H70 H74</xm:sqref>
        </x14:conditionalFormatting>
        <x14:conditionalFormatting xmlns:xm="http://schemas.microsoft.com/office/excel/2006/main">
          <x14:cfRule type="dataBar" id="{795F865B-BAD0-4FDF-8A7C-D6CA5FAE0537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H70 H74</xm:sqref>
        </x14:conditionalFormatting>
        <x14:conditionalFormatting xmlns:xm="http://schemas.microsoft.com/office/excel/2006/main">
          <x14:cfRule type="dataBar" id="{7E50A294-6C00-4AC0-81A8-4FB06C54D881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H67:H68</xm:sqref>
        </x14:conditionalFormatting>
        <x14:conditionalFormatting xmlns:xm="http://schemas.microsoft.com/office/excel/2006/main">
          <x14:cfRule type="dataBar" id="{A74BEB22-84EF-4BAB-AF29-6A2C958B12BF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H67:H68</xm:sqref>
        </x14:conditionalFormatting>
        <x14:conditionalFormatting xmlns:xm="http://schemas.microsoft.com/office/excel/2006/main">
          <x14:cfRule type="dataBar" id="{AAEF17EF-FB09-4ADC-B086-608AB29A57F1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H58 H65</xm:sqref>
        </x14:conditionalFormatting>
        <x14:conditionalFormatting xmlns:xm="http://schemas.microsoft.com/office/excel/2006/main">
          <x14:cfRule type="dataBar" id="{28E63969-540A-4767-B90F-0B08F5D20BCD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H58 H65</xm:sqref>
        </x14:conditionalFormatting>
        <x14:conditionalFormatting xmlns:xm="http://schemas.microsoft.com/office/excel/2006/main">
          <x14:cfRule type="dataBar" id="{FB826140-200F-4845-BDBF-693F6F0D460B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H64</xm:sqref>
        </x14:conditionalFormatting>
        <x14:conditionalFormatting xmlns:xm="http://schemas.microsoft.com/office/excel/2006/main">
          <x14:cfRule type="dataBar" id="{DB0C330E-7E04-4A40-B05B-7FAC1CAAF712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H64</xm:sqref>
        </x14:conditionalFormatting>
        <x14:conditionalFormatting xmlns:xm="http://schemas.microsoft.com/office/excel/2006/main">
          <x14:cfRule type="dataBar" id="{DE501AEA-5A4E-4E34-AC13-128A42C8FBB6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H62:H63</xm:sqref>
        </x14:conditionalFormatting>
        <x14:conditionalFormatting xmlns:xm="http://schemas.microsoft.com/office/excel/2006/main">
          <x14:cfRule type="dataBar" id="{F922C080-BDF4-43D1-AAEA-3F9113C38DA8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H62:H63</xm:sqref>
        </x14:conditionalFormatting>
        <x14:conditionalFormatting xmlns:xm="http://schemas.microsoft.com/office/excel/2006/main">
          <x14:cfRule type="dataBar" id="{336AF22A-6EB9-466B-B9E8-D4D005670CFA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H60:H61</xm:sqref>
        </x14:conditionalFormatting>
        <x14:conditionalFormatting xmlns:xm="http://schemas.microsoft.com/office/excel/2006/main">
          <x14:cfRule type="dataBar" id="{AF953D63-A702-4A71-8F9B-1BC2A2851D60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H60:H61</xm:sqref>
        </x14:conditionalFormatting>
        <x14:conditionalFormatting xmlns:xm="http://schemas.microsoft.com/office/excel/2006/main">
          <x14:cfRule type="dataBar" id="{1798B2BE-1CBD-4F3A-A2D6-41209C6C3B6B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H59</xm:sqref>
        </x14:conditionalFormatting>
        <x14:conditionalFormatting xmlns:xm="http://schemas.microsoft.com/office/excel/2006/main">
          <x14:cfRule type="dataBar" id="{BBB3E573-A0CC-4046-8F1E-05C616B7769C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H59</xm:sqref>
        </x14:conditionalFormatting>
        <x14:conditionalFormatting xmlns:xm="http://schemas.microsoft.com/office/excel/2006/main">
          <x14:cfRule type="dataBar" id="{BD660417-EF46-4DC7-A064-191FB98BF296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H72:H73</xm:sqref>
        </x14:conditionalFormatting>
        <x14:conditionalFormatting xmlns:xm="http://schemas.microsoft.com/office/excel/2006/main">
          <x14:cfRule type="dataBar" id="{E0E16769-3492-48E5-B6C4-BC5E80B82E97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H72:H73</xm:sqref>
        </x14:conditionalFormatting>
        <x14:conditionalFormatting xmlns:xm="http://schemas.microsoft.com/office/excel/2006/main">
          <x14:cfRule type="dataBar" id="{B4A4A888-7188-4648-8741-4389DCF863FF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H71</xm:sqref>
        </x14:conditionalFormatting>
        <x14:conditionalFormatting xmlns:xm="http://schemas.microsoft.com/office/excel/2006/main">
          <x14:cfRule type="dataBar" id="{2C65BF70-BA26-4D2F-B2CA-A3D006B85337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H71</xm:sqref>
        </x14:conditionalFormatting>
        <x14:conditionalFormatting xmlns:xm="http://schemas.microsoft.com/office/excel/2006/main">
          <x14:cfRule type="dataBar" id="{6AB41D16-161A-47EB-8E10-DCB86F967FED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H69</xm:sqref>
        </x14:conditionalFormatting>
        <x14:conditionalFormatting xmlns:xm="http://schemas.microsoft.com/office/excel/2006/main">
          <x14:cfRule type="dataBar" id="{5FC98E25-6354-4373-A584-18C493E819CD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H69</xm:sqref>
        </x14:conditionalFormatting>
        <x14:conditionalFormatting xmlns:xm="http://schemas.microsoft.com/office/excel/2006/main">
          <x14:cfRule type="dataBar" id="{64783914-5A0E-4DFD-B112-301984672F6B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H75</xm:sqref>
        </x14:conditionalFormatting>
        <x14:conditionalFormatting xmlns:xm="http://schemas.microsoft.com/office/excel/2006/main">
          <x14:cfRule type="dataBar" id="{BB6F5433-DB3A-4D73-B2B0-0EB3099C1DB2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H75</xm:sqref>
        </x14:conditionalFormatting>
        <x14:conditionalFormatting xmlns:xm="http://schemas.microsoft.com/office/excel/2006/main">
          <x14:cfRule type="dataBar" id="{59C9683F-3297-4E18-8311-930CF03FF7F6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H78</xm:sqref>
        </x14:conditionalFormatting>
        <x14:conditionalFormatting xmlns:xm="http://schemas.microsoft.com/office/excel/2006/main">
          <x14:cfRule type="dataBar" id="{DBC02F77-5A1A-4A44-8C04-F58E7A76EB65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H78</xm:sqref>
        </x14:conditionalFormatting>
        <x14:conditionalFormatting xmlns:xm="http://schemas.microsoft.com/office/excel/2006/main">
          <x14:cfRule type="dataBar" id="{7855A95A-1F60-48DC-A9F8-C0ACBD36FAE7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H95:H96</xm:sqref>
        </x14:conditionalFormatting>
        <x14:conditionalFormatting xmlns:xm="http://schemas.microsoft.com/office/excel/2006/main">
          <x14:cfRule type="dataBar" id="{F71EA182-485A-4FC6-B1B8-A68023A3D66C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H95:H96</xm:sqref>
        </x14:conditionalFormatting>
        <x14:conditionalFormatting xmlns:xm="http://schemas.microsoft.com/office/excel/2006/main">
          <x14:cfRule type="dataBar" id="{8FF5626B-1969-4820-A50A-BF07E08CD5F8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H93:H94</xm:sqref>
        </x14:conditionalFormatting>
        <x14:conditionalFormatting xmlns:xm="http://schemas.microsoft.com/office/excel/2006/main">
          <x14:cfRule type="dataBar" id="{9E51089E-7444-433B-B7C2-FAE1A96CF2B8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H93:H94</xm:sqref>
        </x14:conditionalFormatting>
        <x14:conditionalFormatting xmlns:xm="http://schemas.microsoft.com/office/excel/2006/main">
          <x14:cfRule type="dataBar" id="{3D14FA66-D7E6-46AD-8A40-EB8B2B8A1852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H91:H92</xm:sqref>
        </x14:conditionalFormatting>
        <x14:conditionalFormatting xmlns:xm="http://schemas.microsoft.com/office/excel/2006/main">
          <x14:cfRule type="dataBar" id="{AF5F7FA5-1AAB-4D59-8A40-EACE32D5AF85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H91:H92</xm:sqref>
        </x14:conditionalFormatting>
        <x14:conditionalFormatting xmlns:xm="http://schemas.microsoft.com/office/excel/2006/main">
          <x14:cfRule type="dataBar" id="{F043E803-38AB-4F9F-8D7A-6A49B6ADA00B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H89:H90</xm:sqref>
        </x14:conditionalFormatting>
        <x14:conditionalFormatting xmlns:xm="http://schemas.microsoft.com/office/excel/2006/main">
          <x14:cfRule type="dataBar" id="{1FA71337-03A7-4466-A186-A19FE426657F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H89:H90</xm:sqref>
        </x14:conditionalFormatting>
        <x14:conditionalFormatting xmlns:xm="http://schemas.microsoft.com/office/excel/2006/main">
          <x14:cfRule type="dataBar" id="{985B1A8C-1A9E-4906-A620-D7FD5042A235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H87:H88</xm:sqref>
        </x14:conditionalFormatting>
        <x14:conditionalFormatting xmlns:xm="http://schemas.microsoft.com/office/excel/2006/main">
          <x14:cfRule type="dataBar" id="{AB32AE54-E6F7-46FF-9E3D-6810CBB93318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H87:H88</xm:sqref>
        </x14:conditionalFormatting>
        <x14:conditionalFormatting xmlns:xm="http://schemas.microsoft.com/office/excel/2006/main">
          <x14:cfRule type="dataBar" id="{10C4A565-D6D1-48B9-A566-007358DDCAC6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H85:H86</xm:sqref>
        </x14:conditionalFormatting>
        <x14:conditionalFormatting xmlns:xm="http://schemas.microsoft.com/office/excel/2006/main">
          <x14:cfRule type="dataBar" id="{91B64D14-477D-4869-A8F1-23D71A5611F5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H85:H86</xm:sqref>
        </x14:conditionalFormatting>
        <x14:conditionalFormatting xmlns:xm="http://schemas.microsoft.com/office/excel/2006/main">
          <x14:cfRule type="dataBar" id="{555A26D9-1FEF-43BE-8CE7-21C4405D1ED8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H83:H84</xm:sqref>
        </x14:conditionalFormatting>
        <x14:conditionalFormatting xmlns:xm="http://schemas.microsoft.com/office/excel/2006/main">
          <x14:cfRule type="dataBar" id="{CFE71BE4-523C-41CA-A5A4-BE1FD2FCF313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H83:H84</xm:sqref>
        </x14:conditionalFormatting>
        <x14:conditionalFormatting xmlns:xm="http://schemas.microsoft.com/office/excel/2006/main">
          <x14:cfRule type="dataBar" id="{B55166D4-DF5C-490E-97D4-F566126C3E03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H66</xm:sqref>
        </x14:conditionalFormatting>
        <x14:conditionalFormatting xmlns:xm="http://schemas.microsoft.com/office/excel/2006/main">
          <x14:cfRule type="dataBar" id="{CC288312-498F-4566-A476-C0D873E98913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H66</xm:sqref>
        </x14:conditionalFormatting>
        <x14:conditionalFormatting xmlns:xm="http://schemas.microsoft.com/office/excel/2006/main">
          <x14:cfRule type="dataBar" id="{0BCBA8BF-7967-4A46-924B-BF5D107742D6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H81:H82</xm:sqref>
        </x14:conditionalFormatting>
        <x14:conditionalFormatting xmlns:xm="http://schemas.microsoft.com/office/excel/2006/main">
          <x14:cfRule type="dataBar" id="{5967E7DC-E42D-431E-87AC-860BD533F4FB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H81:H82</xm:sqref>
        </x14:conditionalFormatting>
        <x14:conditionalFormatting xmlns:xm="http://schemas.microsoft.com/office/excel/2006/main">
          <x14:cfRule type="dataBar" id="{3A353EE9-9971-4359-8C30-F1AE8084FC4C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H99</xm:sqref>
        </x14:conditionalFormatting>
        <x14:conditionalFormatting xmlns:xm="http://schemas.microsoft.com/office/excel/2006/main">
          <x14:cfRule type="dataBar" id="{A79380E9-6FF7-4F39-BBE3-1DBCCF5DE66D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H99</xm:sqref>
        </x14:conditionalFormatting>
        <x14:conditionalFormatting xmlns:xm="http://schemas.microsoft.com/office/excel/2006/main">
          <x14:cfRule type="dataBar" id="{075B79BA-BA84-4107-B5A9-53BE6EC7BB88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H98</xm:sqref>
        </x14:conditionalFormatting>
        <x14:conditionalFormatting xmlns:xm="http://schemas.microsoft.com/office/excel/2006/main">
          <x14:cfRule type="dataBar" id="{6189C0EF-D1BC-4186-9DCC-CF7F66073CD1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H98</xm:sqref>
        </x14:conditionalFormatting>
        <x14:conditionalFormatting xmlns:xm="http://schemas.microsoft.com/office/excel/2006/main">
          <x14:cfRule type="dataBar" id="{892CFA98-D5EA-4DE3-8ACE-5267D2D3BD7B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H124</xm:sqref>
        </x14:conditionalFormatting>
        <x14:conditionalFormatting xmlns:xm="http://schemas.microsoft.com/office/excel/2006/main">
          <x14:cfRule type="dataBar" id="{0BC9BCEB-01F1-4057-B036-8963B605FCA0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H124</xm:sqref>
        </x14:conditionalFormatting>
        <x14:conditionalFormatting xmlns:xm="http://schemas.microsoft.com/office/excel/2006/main">
          <x14:cfRule type="dataBar" id="{FDE97343-2365-4464-B279-B07383ED4138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H123</xm:sqref>
        </x14:conditionalFormatting>
        <x14:conditionalFormatting xmlns:xm="http://schemas.microsoft.com/office/excel/2006/main">
          <x14:cfRule type="dataBar" id="{3AB8C760-70C9-479C-9F96-2F55EFB6C9CF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H123</xm:sqref>
        </x14:conditionalFormatting>
        <x14:conditionalFormatting xmlns:xm="http://schemas.microsoft.com/office/excel/2006/main">
          <x14:cfRule type="dataBar" id="{45BC1ED0-8500-4518-B287-3EE717A566BA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H122</xm:sqref>
        </x14:conditionalFormatting>
        <x14:conditionalFormatting xmlns:xm="http://schemas.microsoft.com/office/excel/2006/main">
          <x14:cfRule type="dataBar" id="{61EE3644-C585-410A-AD9A-18834DD6C24B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H122</xm:sqref>
        </x14:conditionalFormatting>
        <x14:conditionalFormatting xmlns:xm="http://schemas.microsoft.com/office/excel/2006/main">
          <x14:cfRule type="dataBar" id="{A3600D6C-3DEF-49DD-BAD7-25FAE81553F0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H121</xm:sqref>
        </x14:conditionalFormatting>
        <x14:conditionalFormatting xmlns:xm="http://schemas.microsoft.com/office/excel/2006/main">
          <x14:cfRule type="dataBar" id="{A3F60641-688D-42FF-ADBA-35C33688C5EA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H121</xm:sqref>
        </x14:conditionalFormatting>
        <x14:conditionalFormatting xmlns:xm="http://schemas.microsoft.com/office/excel/2006/main">
          <x14:cfRule type="dataBar" id="{5A3CFF1D-FA03-4297-AF2C-A8AFFC91F996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H120</xm:sqref>
        </x14:conditionalFormatting>
        <x14:conditionalFormatting xmlns:xm="http://schemas.microsoft.com/office/excel/2006/main">
          <x14:cfRule type="dataBar" id="{52699606-8EBC-49CC-8E5A-0F02F482691D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H120</xm:sqref>
        </x14:conditionalFormatting>
        <x14:conditionalFormatting xmlns:xm="http://schemas.microsoft.com/office/excel/2006/main">
          <x14:cfRule type="dataBar" id="{362AFFAA-3BDC-42FB-842D-7216B45947A7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H119</xm:sqref>
        </x14:conditionalFormatting>
        <x14:conditionalFormatting xmlns:xm="http://schemas.microsoft.com/office/excel/2006/main">
          <x14:cfRule type="dataBar" id="{FDAF23CF-7B82-4BA3-B1A5-8706F954D834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H119</xm:sqref>
        </x14:conditionalFormatting>
        <x14:conditionalFormatting xmlns:xm="http://schemas.microsoft.com/office/excel/2006/main">
          <x14:cfRule type="dataBar" id="{3E8EB59A-4F2E-444C-8F09-5E4B591108AA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H118</xm:sqref>
        </x14:conditionalFormatting>
        <x14:conditionalFormatting xmlns:xm="http://schemas.microsoft.com/office/excel/2006/main">
          <x14:cfRule type="dataBar" id="{AE01EC6A-E426-4B71-9A39-32F80BC5103B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H118</xm:sqref>
        </x14:conditionalFormatting>
        <x14:conditionalFormatting xmlns:xm="http://schemas.microsoft.com/office/excel/2006/main">
          <x14:cfRule type="dataBar" id="{F05EE2FF-9344-4D52-92A0-B5D2946272DD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H117</xm:sqref>
        </x14:conditionalFormatting>
        <x14:conditionalFormatting xmlns:xm="http://schemas.microsoft.com/office/excel/2006/main">
          <x14:cfRule type="dataBar" id="{37F82472-5AFA-4AEF-9E1D-60BD420C21AB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H117</xm:sqref>
        </x14:conditionalFormatting>
        <x14:conditionalFormatting xmlns:xm="http://schemas.microsoft.com/office/excel/2006/main">
          <x14:cfRule type="dataBar" id="{1CB91F3E-3C90-486A-AA9F-F0770F820E4D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H116</xm:sqref>
        </x14:conditionalFormatting>
        <x14:conditionalFormatting xmlns:xm="http://schemas.microsoft.com/office/excel/2006/main">
          <x14:cfRule type="dataBar" id="{0FB4A5EC-8D29-45F8-BE07-758FEE65CB73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H116</xm:sqref>
        </x14:conditionalFormatting>
        <x14:conditionalFormatting xmlns:xm="http://schemas.microsoft.com/office/excel/2006/main">
          <x14:cfRule type="dataBar" id="{57C75787-4B3B-4D0D-B4E1-7845289FEA01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H115</xm:sqref>
        </x14:conditionalFormatting>
        <x14:conditionalFormatting xmlns:xm="http://schemas.microsoft.com/office/excel/2006/main">
          <x14:cfRule type="dataBar" id="{B0ADB03F-A646-4500-AD56-8350259272CA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H115</xm:sqref>
        </x14:conditionalFormatting>
        <x14:conditionalFormatting xmlns:xm="http://schemas.microsoft.com/office/excel/2006/main">
          <x14:cfRule type="dataBar" id="{5FF0B682-04B7-4B87-BDD2-1F29D73F69A0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H114</xm:sqref>
        </x14:conditionalFormatting>
        <x14:conditionalFormatting xmlns:xm="http://schemas.microsoft.com/office/excel/2006/main">
          <x14:cfRule type="dataBar" id="{526CB77A-586A-454A-9E7E-87B53F0BD9A4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H114</xm:sqref>
        </x14:conditionalFormatting>
        <x14:conditionalFormatting xmlns:xm="http://schemas.microsoft.com/office/excel/2006/main">
          <x14:cfRule type="dataBar" id="{962EECCE-030C-436E-B39F-081A52A2EFBA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H113</xm:sqref>
        </x14:conditionalFormatting>
        <x14:conditionalFormatting xmlns:xm="http://schemas.microsoft.com/office/excel/2006/main">
          <x14:cfRule type="dataBar" id="{B0BBEB3A-1879-420A-90BB-B3BFDB461A83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H113</xm:sqref>
        </x14:conditionalFormatting>
        <x14:conditionalFormatting xmlns:xm="http://schemas.microsoft.com/office/excel/2006/main">
          <x14:cfRule type="dataBar" id="{9CAEB6BF-038B-4978-B112-6460F5CA83CF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H112</xm:sqref>
        </x14:conditionalFormatting>
        <x14:conditionalFormatting xmlns:xm="http://schemas.microsoft.com/office/excel/2006/main">
          <x14:cfRule type="dataBar" id="{CDF1D145-C547-4396-A6ED-0FC598B70FA4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H112</xm:sqref>
        </x14:conditionalFormatting>
        <x14:conditionalFormatting xmlns:xm="http://schemas.microsoft.com/office/excel/2006/main">
          <x14:cfRule type="dataBar" id="{7F7B4295-B20D-4EFE-AEA4-EB1030364222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H111</xm:sqref>
        </x14:conditionalFormatting>
        <x14:conditionalFormatting xmlns:xm="http://schemas.microsoft.com/office/excel/2006/main">
          <x14:cfRule type="dataBar" id="{368F4C1E-D3DE-40C3-87DD-672F6F8128F6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H111</xm:sqref>
        </x14:conditionalFormatting>
        <x14:conditionalFormatting xmlns:xm="http://schemas.microsoft.com/office/excel/2006/main">
          <x14:cfRule type="dataBar" id="{15353588-5C22-4096-918D-E5229CD652A0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H110</xm:sqref>
        </x14:conditionalFormatting>
        <x14:conditionalFormatting xmlns:xm="http://schemas.microsoft.com/office/excel/2006/main">
          <x14:cfRule type="dataBar" id="{8DA30B34-4185-44D1-9B37-BDCBEC6722B3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H110</xm:sqref>
        </x14:conditionalFormatting>
        <x14:conditionalFormatting xmlns:xm="http://schemas.microsoft.com/office/excel/2006/main">
          <x14:cfRule type="dataBar" id="{2982907E-A80B-4B3F-A27A-58F0BBAD0ED2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H107</xm:sqref>
        </x14:conditionalFormatting>
        <x14:conditionalFormatting xmlns:xm="http://schemas.microsoft.com/office/excel/2006/main">
          <x14:cfRule type="dataBar" id="{58CCBCF3-247C-4872-94DE-68106709A5DB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H107</xm:sqref>
        </x14:conditionalFormatting>
        <x14:conditionalFormatting xmlns:xm="http://schemas.microsoft.com/office/excel/2006/main">
          <x14:cfRule type="dataBar" id="{7C19AD8C-8D19-4BFA-89C6-2A0355406F88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H100</xm:sqref>
        </x14:conditionalFormatting>
        <x14:conditionalFormatting xmlns:xm="http://schemas.microsoft.com/office/excel/2006/main">
          <x14:cfRule type="dataBar" id="{B5436791-51D5-4AFF-836B-974B474F63EC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H100</xm:sqref>
        </x14:conditionalFormatting>
        <x14:conditionalFormatting xmlns:xm="http://schemas.microsoft.com/office/excel/2006/main">
          <x14:cfRule type="dataBar" id="{57ECAB66-5498-4CEB-AFA7-31FADBDC6BDF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H104</xm:sqref>
        </x14:conditionalFormatting>
        <x14:conditionalFormatting xmlns:xm="http://schemas.microsoft.com/office/excel/2006/main">
          <x14:cfRule type="dataBar" id="{44F633C9-F843-434A-ABDD-3F48318F0A02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H104</xm:sqref>
        </x14:conditionalFormatting>
        <x14:conditionalFormatting xmlns:xm="http://schemas.microsoft.com/office/excel/2006/main">
          <x14:cfRule type="dataBar" id="{3208A87E-A5BA-4FDA-848B-3EF0CA22AD03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H105</xm:sqref>
        </x14:conditionalFormatting>
        <x14:conditionalFormatting xmlns:xm="http://schemas.microsoft.com/office/excel/2006/main">
          <x14:cfRule type="dataBar" id="{D62CA3AE-775B-4790-82AE-9D8D7E5BB79D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H105</xm:sqref>
        </x14:conditionalFormatting>
        <x14:conditionalFormatting xmlns:xm="http://schemas.microsoft.com/office/excel/2006/main">
          <x14:cfRule type="dataBar" id="{80C8F8DA-D4A3-402A-888D-EAADCFF17101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H103</xm:sqref>
        </x14:conditionalFormatting>
        <x14:conditionalFormatting xmlns:xm="http://schemas.microsoft.com/office/excel/2006/main">
          <x14:cfRule type="dataBar" id="{72FBD836-5CBA-4C09-9304-3F92AFDD327F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H103</xm:sqref>
        </x14:conditionalFormatting>
        <x14:conditionalFormatting xmlns:xm="http://schemas.microsoft.com/office/excel/2006/main">
          <x14:cfRule type="dataBar" id="{28E46200-9479-4605-8750-1CF048B28A2E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H101</xm:sqref>
        </x14:conditionalFormatting>
        <x14:conditionalFormatting xmlns:xm="http://schemas.microsoft.com/office/excel/2006/main">
          <x14:cfRule type="dataBar" id="{EBDF1AD9-408C-4F0E-BABD-DAEB62C27DD0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H101</xm:sqref>
        </x14:conditionalFormatting>
        <x14:conditionalFormatting xmlns:xm="http://schemas.microsoft.com/office/excel/2006/main">
          <x14:cfRule type="dataBar" id="{DAB751EF-25E3-4AF3-A507-5F832AD45BCE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H102</xm:sqref>
        </x14:conditionalFormatting>
        <x14:conditionalFormatting xmlns:xm="http://schemas.microsoft.com/office/excel/2006/main">
          <x14:cfRule type="dataBar" id="{91B8CDFB-0401-4D7E-86BF-AF763FAA36CB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H102</xm:sqref>
        </x14:conditionalFormatting>
        <x14:conditionalFormatting xmlns:xm="http://schemas.microsoft.com/office/excel/2006/main">
          <x14:cfRule type="dataBar" id="{B914D4BA-F696-4B8F-8576-059BE232599C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H106</xm:sqref>
        </x14:conditionalFormatting>
        <x14:conditionalFormatting xmlns:xm="http://schemas.microsoft.com/office/excel/2006/main">
          <x14:cfRule type="dataBar" id="{83A154FE-5CAB-426E-9095-4A79BDA1AC4F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H106</xm:sqref>
        </x14:conditionalFormatting>
        <x14:conditionalFormatting xmlns:xm="http://schemas.microsoft.com/office/excel/2006/main">
          <x14:cfRule type="dataBar" id="{63E8C8B7-0818-44F4-95AD-F8E305A3CB08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H125</xm:sqref>
        </x14:conditionalFormatting>
        <x14:conditionalFormatting xmlns:xm="http://schemas.microsoft.com/office/excel/2006/main">
          <x14:cfRule type="dataBar" id="{2956C884-C369-400C-8D28-36A5B80404BD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H125</xm:sqref>
        </x14:conditionalFormatting>
        <x14:conditionalFormatting xmlns:xm="http://schemas.microsoft.com/office/excel/2006/main">
          <x14:cfRule type="dataBar" id="{26C61C86-9A9D-4A2A-B93A-14A5B29A241D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H131</xm:sqref>
        </x14:conditionalFormatting>
        <x14:conditionalFormatting xmlns:xm="http://schemas.microsoft.com/office/excel/2006/main">
          <x14:cfRule type="dataBar" id="{4551144C-128B-4FB6-AF68-21419144E985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H131</xm:sqref>
        </x14:conditionalFormatting>
        <x14:conditionalFormatting xmlns:xm="http://schemas.microsoft.com/office/excel/2006/main">
          <x14:cfRule type="dataBar" id="{FF81BCD5-48C3-450B-B488-1701694A2DBF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H127</xm:sqref>
        </x14:conditionalFormatting>
        <x14:conditionalFormatting xmlns:xm="http://schemas.microsoft.com/office/excel/2006/main">
          <x14:cfRule type="dataBar" id="{0DC56F75-F3AE-4FC2-943F-A096DFDA4351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H127</xm:sqref>
        </x14:conditionalFormatting>
        <x14:conditionalFormatting xmlns:xm="http://schemas.microsoft.com/office/excel/2006/main">
          <x14:cfRule type="dataBar" id="{F2D9F17E-6598-44AC-BDB2-EE3F36FCEFF5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H130</xm:sqref>
        </x14:conditionalFormatting>
        <x14:conditionalFormatting xmlns:xm="http://schemas.microsoft.com/office/excel/2006/main">
          <x14:cfRule type="dataBar" id="{81FAD0D3-F5A0-4584-88DA-0E5120D4549E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H130</xm:sqref>
        </x14:conditionalFormatting>
        <x14:conditionalFormatting xmlns:xm="http://schemas.microsoft.com/office/excel/2006/main">
          <x14:cfRule type="dataBar" id="{21E5D95C-4400-4269-A447-25B37762BD95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H129</xm:sqref>
        </x14:conditionalFormatting>
        <x14:conditionalFormatting xmlns:xm="http://schemas.microsoft.com/office/excel/2006/main">
          <x14:cfRule type="dataBar" id="{0A2B3B0C-CC2A-49F6-A751-EE02CDE54FFF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H129</xm:sqref>
        </x14:conditionalFormatting>
        <x14:conditionalFormatting xmlns:xm="http://schemas.microsoft.com/office/excel/2006/main">
          <x14:cfRule type="dataBar" id="{71505BEC-7B0A-441C-9D08-C8F7988E45B6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H128</xm:sqref>
        </x14:conditionalFormatting>
        <x14:conditionalFormatting xmlns:xm="http://schemas.microsoft.com/office/excel/2006/main">
          <x14:cfRule type="dataBar" id="{D289756F-67BB-4A1C-9BE0-C5AECF6450B7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H128</xm:sqref>
        </x14:conditionalFormatting>
        <x14:conditionalFormatting xmlns:xm="http://schemas.microsoft.com/office/excel/2006/main">
          <x14:cfRule type="dataBar" id="{BE509D80-32F9-431A-85F2-9CA649852A7B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H150:H151</xm:sqref>
        </x14:conditionalFormatting>
        <x14:conditionalFormatting xmlns:xm="http://schemas.microsoft.com/office/excel/2006/main">
          <x14:cfRule type="dataBar" id="{A465FC74-72F4-466E-AC16-FA33EC2B8D6A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H150:H151</xm:sqref>
        </x14:conditionalFormatting>
        <x14:conditionalFormatting xmlns:xm="http://schemas.microsoft.com/office/excel/2006/main">
          <x14:cfRule type="dataBar" id="{75C238D0-4F35-4D88-A064-6195223B8AED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H148:H149</xm:sqref>
        </x14:conditionalFormatting>
        <x14:conditionalFormatting xmlns:xm="http://schemas.microsoft.com/office/excel/2006/main">
          <x14:cfRule type="dataBar" id="{9BF3DE3E-6D83-4508-8901-32749555BDFC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H148:H149</xm:sqref>
        </x14:conditionalFormatting>
        <x14:conditionalFormatting xmlns:xm="http://schemas.microsoft.com/office/excel/2006/main">
          <x14:cfRule type="dataBar" id="{B87C2D87-CF6A-4141-A58D-10FD8FBDB613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H146:H147</xm:sqref>
        </x14:conditionalFormatting>
        <x14:conditionalFormatting xmlns:xm="http://schemas.microsoft.com/office/excel/2006/main">
          <x14:cfRule type="dataBar" id="{887E3100-87FF-4EF6-AB01-B501C43395F2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H146:H147</xm:sqref>
        </x14:conditionalFormatting>
        <x14:conditionalFormatting xmlns:xm="http://schemas.microsoft.com/office/excel/2006/main">
          <x14:cfRule type="dataBar" id="{918C450C-EF72-4B91-9E32-CCF7ACC74FD1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H144:H145</xm:sqref>
        </x14:conditionalFormatting>
        <x14:conditionalFormatting xmlns:xm="http://schemas.microsoft.com/office/excel/2006/main">
          <x14:cfRule type="dataBar" id="{049D8413-D92A-4B6D-870F-A9D39D059936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H144:H145</xm:sqref>
        </x14:conditionalFormatting>
        <x14:conditionalFormatting xmlns:xm="http://schemas.microsoft.com/office/excel/2006/main">
          <x14:cfRule type="dataBar" id="{985CE531-A765-4800-B3AA-27B98AAC65F7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H143 H141</xm:sqref>
        </x14:conditionalFormatting>
        <x14:conditionalFormatting xmlns:xm="http://schemas.microsoft.com/office/excel/2006/main">
          <x14:cfRule type="dataBar" id="{226377FD-417E-4AA5-ABC3-A417FC950896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H143 H141</xm:sqref>
        </x14:conditionalFormatting>
        <x14:conditionalFormatting xmlns:xm="http://schemas.microsoft.com/office/excel/2006/main">
          <x14:cfRule type="dataBar" id="{B546DC07-765E-4682-BFD5-D2AFCFCC3C6D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H139:H140</xm:sqref>
        </x14:conditionalFormatting>
        <x14:conditionalFormatting xmlns:xm="http://schemas.microsoft.com/office/excel/2006/main">
          <x14:cfRule type="dataBar" id="{669470C0-0B55-4F4B-80FB-A56FA025AFD2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H139:H140</xm:sqref>
        </x14:conditionalFormatting>
        <x14:conditionalFormatting xmlns:xm="http://schemas.microsoft.com/office/excel/2006/main">
          <x14:cfRule type="dataBar" id="{E32AAA97-C9E2-4A25-BE4F-AB98B76CBB02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H137:H138</xm:sqref>
        </x14:conditionalFormatting>
        <x14:conditionalFormatting xmlns:xm="http://schemas.microsoft.com/office/excel/2006/main">
          <x14:cfRule type="dataBar" id="{4E56B1C0-211F-42DE-82BF-0A44FD9A094D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H137:H138</xm:sqref>
        </x14:conditionalFormatting>
        <x14:conditionalFormatting xmlns:xm="http://schemas.microsoft.com/office/excel/2006/main">
          <x14:cfRule type="dataBar" id="{D1ED3DB2-3F66-4559-ACCE-E85D705834D0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H133 H135</xm:sqref>
        </x14:conditionalFormatting>
        <x14:conditionalFormatting xmlns:xm="http://schemas.microsoft.com/office/excel/2006/main">
          <x14:cfRule type="dataBar" id="{8E44E3CD-689D-49FB-B2FE-E26BE9483A69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H133 H135</xm:sqref>
        </x14:conditionalFormatting>
        <x14:conditionalFormatting xmlns:xm="http://schemas.microsoft.com/office/excel/2006/main">
          <x14:cfRule type="dataBar" id="{7D9E6A7F-AFA3-4EC5-B8E4-A61FBA458B8A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H134</xm:sqref>
        </x14:conditionalFormatting>
        <x14:conditionalFormatting xmlns:xm="http://schemas.microsoft.com/office/excel/2006/main">
          <x14:cfRule type="dataBar" id="{C2D88C74-136D-47F3-9904-6675557B8D2A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H134</xm:sqref>
        </x14:conditionalFormatting>
        <x14:conditionalFormatting xmlns:xm="http://schemas.microsoft.com/office/excel/2006/main">
          <x14:cfRule type="dataBar" id="{D1B8F26F-E1C6-4BF4-8E89-7B60A2406E42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H142</xm:sqref>
        </x14:conditionalFormatting>
        <x14:conditionalFormatting xmlns:xm="http://schemas.microsoft.com/office/excel/2006/main">
          <x14:cfRule type="dataBar" id="{77407282-7D0D-4C3D-8928-7FF222640586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H142</xm:sqref>
        </x14:conditionalFormatting>
        <x14:conditionalFormatting xmlns:xm="http://schemas.microsoft.com/office/excel/2006/main">
          <x14:cfRule type="dataBar" id="{4C652B1E-368C-49C2-8230-46E5F4CF0EB9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H136</xm:sqref>
        </x14:conditionalFormatting>
        <x14:conditionalFormatting xmlns:xm="http://schemas.microsoft.com/office/excel/2006/main">
          <x14:cfRule type="dataBar" id="{ABAEC54C-9DFE-4D4D-9C69-0CF71CAFBA6D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H136</xm:sqref>
        </x14:conditionalFormatting>
        <x14:conditionalFormatting xmlns:xm="http://schemas.microsoft.com/office/excel/2006/main">
          <x14:cfRule type="dataBar" id="{372D3F47-65D3-B34D-B5E1-FBF1A8991C89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H33</xm:sqref>
        </x14:conditionalFormatting>
        <x14:conditionalFormatting xmlns:xm="http://schemas.microsoft.com/office/excel/2006/main">
          <x14:cfRule type="dataBar" id="{B08AD2A8-DD48-F946-9FC7-4B0DA36E8288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H33</xm:sqref>
        </x14:conditionalFormatting>
        <x14:conditionalFormatting xmlns:xm="http://schemas.microsoft.com/office/excel/2006/main">
          <x14:cfRule type="dataBar" id="{94B9BBC2-0F31-6F4A-ABC2-9C36CED6AEC2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H33</xm:sqref>
        </x14:conditionalFormatting>
        <x14:conditionalFormatting xmlns:xm="http://schemas.microsoft.com/office/excel/2006/main">
          <x14:cfRule type="dataBar" id="{4555E1FB-FB82-A64A-8F49-39802C848A6D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H37</xm:sqref>
        </x14:conditionalFormatting>
        <x14:conditionalFormatting xmlns:xm="http://schemas.microsoft.com/office/excel/2006/main">
          <x14:cfRule type="dataBar" id="{3DF77DD6-F182-4E47-90F3-B908EFCCF864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H37</xm:sqref>
        </x14:conditionalFormatting>
        <x14:conditionalFormatting xmlns:xm="http://schemas.microsoft.com/office/excel/2006/main">
          <x14:cfRule type="dataBar" id="{B0B3CA82-A6E7-8F4E-AE06-0B8E8C0E3A99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H37</xm:sqref>
        </x14:conditionalFormatting>
        <x14:conditionalFormatting xmlns:xm="http://schemas.microsoft.com/office/excel/2006/main">
          <x14:cfRule type="dataBar" id="{7CE67240-C721-9442-9723-67120BCE291E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H41:H42</xm:sqref>
        </x14:conditionalFormatting>
        <x14:conditionalFormatting xmlns:xm="http://schemas.microsoft.com/office/excel/2006/main">
          <x14:cfRule type="dataBar" id="{94265241-F248-F143-B293-8A2025871EC7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H41</xm:sqref>
        </x14:conditionalFormatting>
        <x14:conditionalFormatting xmlns:xm="http://schemas.microsoft.com/office/excel/2006/main">
          <x14:cfRule type="dataBar" id="{D8B76E42-BE2A-1C4A-BA84-B8D028228C55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H41</xm:sqref>
        </x14:conditionalFormatting>
        <x14:conditionalFormatting xmlns:xm="http://schemas.microsoft.com/office/excel/2006/main">
          <x14:cfRule type="dataBar" id="{CF7E8618-21FA-FD4C-B565-B4F9989E4F86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H42</xm:sqref>
        </x14:conditionalFormatting>
        <x14:conditionalFormatting xmlns:xm="http://schemas.microsoft.com/office/excel/2006/main">
          <x14:cfRule type="dataBar" id="{F2250A25-1651-5345-9157-EA3FD384D424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H42</xm:sqref>
        </x14:conditionalFormatting>
        <x14:conditionalFormatting xmlns:xm="http://schemas.microsoft.com/office/excel/2006/main">
          <x14:cfRule type="dataBar" id="{AEA647C7-56A9-A648-B9B4-4EB2EA284768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H76</xm:sqref>
        </x14:conditionalFormatting>
        <x14:conditionalFormatting xmlns:xm="http://schemas.microsoft.com/office/excel/2006/main">
          <x14:cfRule type="dataBar" id="{16A7618E-ABC9-144B-B435-88FF59E83ACC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H76</xm:sqref>
        </x14:conditionalFormatting>
        <x14:conditionalFormatting xmlns:xm="http://schemas.microsoft.com/office/excel/2006/main">
          <x14:cfRule type="dataBar" id="{C8754D5D-376D-2C4A-A0D3-BDDC9CD3E7A2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H36</xm:sqref>
        </x14:conditionalFormatting>
        <x14:conditionalFormatting xmlns:xm="http://schemas.microsoft.com/office/excel/2006/main">
          <x14:cfRule type="dataBar" id="{3BA46954-4AD5-8B48-999F-6BCB834DE611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H36</xm:sqref>
        </x14:conditionalFormatting>
        <x14:conditionalFormatting xmlns:xm="http://schemas.microsoft.com/office/excel/2006/main">
          <x14:cfRule type="dataBar" id="{E30DCFAA-9319-F140-BB63-08381A5D9684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H36</xm:sqref>
        </x14:conditionalFormatting>
        <x14:conditionalFormatting xmlns:xm="http://schemas.microsoft.com/office/excel/2006/main">
          <x14:cfRule type="dataBar" id="{7D7753C9-0E6B-3A47-A383-C66BA3DA8D1C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H43</xm:sqref>
        </x14:conditionalFormatting>
        <x14:conditionalFormatting xmlns:xm="http://schemas.microsoft.com/office/excel/2006/main">
          <x14:cfRule type="dataBar" id="{5E75F4C1-07BF-5740-9285-AA4FC1E7F002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H43</xm:sqref>
        </x14:conditionalFormatting>
        <x14:conditionalFormatting xmlns:xm="http://schemas.microsoft.com/office/excel/2006/main">
          <x14:cfRule type="dataBar" id="{46176E18-55E6-754F-8278-BA2311329706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H43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Gant</vt:lpstr>
      <vt:lpstr>Gant!prevWBS</vt:lpstr>
      <vt:lpstr>Gant!Print_Area</vt:lpstr>
      <vt:lpstr>Gant!Print_Titles</vt:lpstr>
    </vt:vector>
  </TitlesOfParts>
  <Company>Vertex42 LLC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 Chart Template</dc:title>
  <dc:creator>Vertex42.com</dc:creator>
  <dc:description>(c) 2006-2018 Vertex42 LLC. All Rights Reserved.</dc:description>
  <cp:lastModifiedBy>Nuno Rodrigues</cp:lastModifiedBy>
  <cp:lastPrinted>2018-02-12T20:25:38Z</cp:lastPrinted>
  <dcterms:created xsi:type="dcterms:W3CDTF">2010-06-09T16:05:03Z</dcterms:created>
  <dcterms:modified xsi:type="dcterms:W3CDTF">2020-01-08T10:48:48Z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2018 Vertex42 LLC</vt:lpwstr>
  </property>
  <property fmtid="{D5CDD505-2E9C-101B-9397-08002B2CF9AE}" pid="3" name="Version">
    <vt:lpwstr>3.1.1</vt:lpwstr>
  </property>
  <property fmtid="{D5CDD505-2E9C-101B-9397-08002B2CF9AE}" pid="4" name="Source">
    <vt:lpwstr>https://www.vertex42.com/ExcelTemplates/excel-gantt-chart.html</vt:lpwstr>
  </property>
</Properties>
</file>