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.Abreu\Desktop\"/>
    </mc:Choice>
  </mc:AlternateContent>
  <xr:revisionPtr revIDLastSave="0" documentId="8_{A0259106-8BBD-47FF-BD82-AA3B36032481}" xr6:coauthVersionLast="47" xr6:coauthVersionMax="47" xr10:uidLastSave="{00000000-0000-0000-0000-000000000000}"/>
  <bookViews>
    <workbookView xWindow="-108" yWindow="-108" windowWidth="23256" windowHeight="12696" xr2:uid="{396AA14E-A495-404C-BD21-E61854BFC92E}"/>
  </bookViews>
  <sheets>
    <sheet name="Mapa da dívid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86" i="1" l="1"/>
  <c r="U485" i="1"/>
  <c r="U484" i="1"/>
  <c r="U483" i="1"/>
  <c r="U482" i="1"/>
  <c r="U481" i="1"/>
  <c r="U480" i="1"/>
  <c r="U479" i="1"/>
  <c r="U478" i="1"/>
  <c r="U477" i="1"/>
  <c r="U476" i="1"/>
  <c r="U475" i="1"/>
  <c r="U474" i="1"/>
  <c r="U473" i="1"/>
  <c r="U472" i="1"/>
  <c r="U471" i="1"/>
  <c r="U470" i="1"/>
  <c r="U469" i="1"/>
  <c r="U468" i="1"/>
  <c r="U467" i="1"/>
  <c r="U466" i="1"/>
  <c r="U465" i="1"/>
  <c r="U464" i="1"/>
  <c r="U463" i="1"/>
  <c r="U462" i="1"/>
  <c r="U461" i="1"/>
  <c r="U460" i="1"/>
  <c r="U459" i="1"/>
  <c r="U458" i="1"/>
  <c r="U457" i="1"/>
  <c r="U456" i="1"/>
  <c r="U455" i="1"/>
  <c r="U454" i="1"/>
  <c r="U453" i="1"/>
  <c r="U452" i="1"/>
  <c r="U451" i="1"/>
  <c r="U450" i="1"/>
  <c r="U449" i="1"/>
  <c r="U448" i="1"/>
  <c r="U447" i="1"/>
  <c r="U446" i="1"/>
  <c r="U445" i="1"/>
  <c r="U444" i="1"/>
  <c r="U443" i="1"/>
  <c r="U442" i="1"/>
  <c r="U441" i="1"/>
  <c r="U440" i="1"/>
  <c r="U439" i="1"/>
  <c r="U438" i="1"/>
  <c r="U437" i="1"/>
  <c r="U436" i="1"/>
  <c r="U435" i="1"/>
  <c r="U434" i="1"/>
  <c r="U433" i="1"/>
  <c r="U432" i="1"/>
  <c r="U431" i="1"/>
  <c r="U430" i="1"/>
  <c r="U429" i="1"/>
  <c r="U428" i="1"/>
  <c r="U427" i="1"/>
  <c r="U426" i="1"/>
  <c r="U425" i="1"/>
  <c r="U424" i="1"/>
  <c r="U423" i="1"/>
  <c r="U422" i="1"/>
  <c r="U421" i="1"/>
  <c r="U420" i="1"/>
  <c r="U419" i="1"/>
  <c r="U418" i="1"/>
  <c r="U417" i="1"/>
  <c r="U416" i="1"/>
  <c r="U415" i="1"/>
  <c r="U414" i="1"/>
  <c r="U413" i="1"/>
  <c r="U412" i="1"/>
  <c r="U411" i="1"/>
  <c r="U410" i="1"/>
  <c r="U409" i="1"/>
  <c r="U408" i="1"/>
  <c r="U407" i="1"/>
  <c r="U406" i="1"/>
  <c r="U405" i="1"/>
  <c r="U404" i="1"/>
  <c r="U403" i="1"/>
  <c r="U402" i="1"/>
  <c r="U401" i="1"/>
  <c r="U400" i="1"/>
  <c r="U399" i="1"/>
  <c r="U398" i="1"/>
  <c r="U397" i="1"/>
  <c r="U396" i="1"/>
  <c r="U395" i="1"/>
  <c r="U394" i="1"/>
  <c r="U393" i="1"/>
  <c r="U392" i="1"/>
  <c r="U391" i="1"/>
  <c r="U390" i="1"/>
  <c r="U389" i="1"/>
  <c r="U388" i="1"/>
  <c r="U387" i="1"/>
  <c r="U386" i="1"/>
  <c r="U385" i="1"/>
  <c r="U384" i="1"/>
  <c r="U383" i="1"/>
  <c r="U382" i="1"/>
  <c r="U381" i="1"/>
  <c r="U380" i="1"/>
  <c r="U379" i="1"/>
  <c r="U378" i="1"/>
  <c r="U377" i="1"/>
  <c r="U376" i="1"/>
  <c r="U375" i="1"/>
  <c r="U374" i="1"/>
  <c r="U373" i="1"/>
  <c r="U372" i="1"/>
  <c r="U371" i="1"/>
  <c r="U370" i="1"/>
  <c r="U369" i="1"/>
  <c r="U368" i="1"/>
  <c r="U367" i="1"/>
  <c r="U366" i="1"/>
  <c r="U365" i="1"/>
  <c r="U364" i="1"/>
  <c r="U363" i="1"/>
  <c r="U362" i="1"/>
  <c r="U361" i="1"/>
  <c r="U360" i="1"/>
  <c r="U359" i="1"/>
  <c r="U358" i="1"/>
  <c r="U357" i="1"/>
  <c r="U356" i="1"/>
  <c r="U355" i="1"/>
  <c r="U354" i="1"/>
  <c r="U353" i="1"/>
  <c r="U352" i="1"/>
  <c r="U351" i="1"/>
  <c r="U350" i="1"/>
  <c r="U349" i="1"/>
  <c r="U348" i="1"/>
  <c r="U347" i="1"/>
  <c r="U346" i="1"/>
  <c r="U345" i="1"/>
  <c r="U344" i="1"/>
  <c r="U343" i="1"/>
  <c r="U342" i="1"/>
  <c r="U341" i="1"/>
  <c r="U340" i="1"/>
  <c r="U339" i="1"/>
  <c r="U338" i="1"/>
  <c r="U337" i="1"/>
  <c r="U336" i="1"/>
  <c r="U335" i="1"/>
  <c r="U334" i="1"/>
  <c r="U333" i="1"/>
  <c r="U332" i="1"/>
  <c r="U331" i="1"/>
  <c r="U330" i="1"/>
  <c r="U329" i="1"/>
  <c r="U328" i="1"/>
  <c r="U327" i="1"/>
  <c r="U326" i="1"/>
  <c r="U325" i="1"/>
  <c r="U324" i="1"/>
  <c r="U323" i="1"/>
  <c r="U322" i="1"/>
  <c r="U321" i="1"/>
  <c r="U320" i="1"/>
  <c r="U319" i="1"/>
  <c r="U318" i="1"/>
  <c r="U317" i="1"/>
  <c r="U316" i="1"/>
  <c r="U315" i="1"/>
  <c r="U314" i="1"/>
  <c r="U313" i="1"/>
  <c r="U312" i="1"/>
  <c r="U311" i="1"/>
  <c r="U310" i="1"/>
  <c r="U309" i="1"/>
  <c r="U308" i="1"/>
  <c r="U307" i="1"/>
  <c r="U306" i="1"/>
  <c r="U305" i="1"/>
  <c r="U304" i="1"/>
  <c r="U303" i="1"/>
  <c r="U302" i="1"/>
  <c r="U301" i="1"/>
  <c r="U300" i="1"/>
  <c r="U299" i="1"/>
  <c r="U298" i="1"/>
  <c r="U297" i="1"/>
  <c r="U296" i="1"/>
  <c r="U295" i="1"/>
  <c r="U294" i="1"/>
  <c r="U293" i="1"/>
  <c r="U292" i="1"/>
  <c r="U291" i="1"/>
  <c r="U290" i="1"/>
  <c r="U289" i="1"/>
  <c r="U288" i="1"/>
  <c r="U287" i="1"/>
  <c r="U286" i="1"/>
  <c r="U285" i="1"/>
  <c r="U284" i="1"/>
  <c r="U283" i="1"/>
  <c r="U282" i="1"/>
  <c r="U281" i="1"/>
  <c r="U280" i="1"/>
  <c r="U279" i="1"/>
  <c r="U278" i="1"/>
  <c r="U277" i="1"/>
  <c r="U276" i="1"/>
  <c r="U275" i="1"/>
  <c r="U274" i="1"/>
  <c r="U273" i="1"/>
  <c r="U272" i="1"/>
  <c r="U271" i="1"/>
  <c r="U270" i="1"/>
  <c r="U269" i="1"/>
  <c r="U268" i="1"/>
  <c r="U267" i="1"/>
  <c r="U266" i="1"/>
  <c r="U265" i="1"/>
  <c r="U264" i="1"/>
  <c r="U263" i="1"/>
  <c r="U262" i="1"/>
  <c r="U261" i="1"/>
  <c r="U260" i="1"/>
  <c r="U259" i="1"/>
  <c r="U258" i="1"/>
  <c r="U257" i="1"/>
  <c r="U256" i="1"/>
  <c r="U255" i="1"/>
  <c r="U254" i="1"/>
  <c r="U253" i="1"/>
  <c r="U252" i="1"/>
  <c r="U251" i="1"/>
  <c r="U250" i="1"/>
  <c r="U249" i="1"/>
  <c r="U248" i="1"/>
  <c r="U247" i="1"/>
  <c r="U246" i="1"/>
  <c r="U245" i="1"/>
  <c r="U244" i="1"/>
  <c r="U243" i="1"/>
  <c r="U242" i="1"/>
  <c r="U241" i="1"/>
  <c r="U240" i="1"/>
  <c r="U239" i="1"/>
  <c r="U238" i="1"/>
  <c r="U237" i="1"/>
  <c r="U236" i="1"/>
  <c r="U235" i="1"/>
  <c r="U234" i="1"/>
  <c r="U233" i="1"/>
  <c r="U232" i="1"/>
  <c r="U231" i="1"/>
  <c r="U230" i="1"/>
  <c r="U229" i="1"/>
  <c r="U228" i="1"/>
  <c r="U227" i="1"/>
  <c r="U226" i="1"/>
  <c r="U225" i="1"/>
  <c r="U224" i="1"/>
  <c r="U223" i="1"/>
  <c r="U222" i="1"/>
  <c r="U221" i="1"/>
  <c r="U220" i="1"/>
  <c r="U219" i="1"/>
  <c r="U218" i="1"/>
  <c r="U217" i="1"/>
  <c r="U216" i="1"/>
  <c r="U215" i="1"/>
  <c r="U214" i="1"/>
  <c r="U213" i="1"/>
  <c r="U212" i="1"/>
  <c r="U211" i="1"/>
  <c r="U210" i="1"/>
  <c r="U209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85" i="1"/>
  <c r="U184" i="1"/>
  <c r="U183" i="1"/>
  <c r="U182" i="1"/>
  <c r="U181" i="1"/>
  <c r="U180" i="1"/>
  <c r="U179" i="1"/>
  <c r="U178" i="1"/>
  <c r="U177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O39" i="1"/>
  <c r="O40" i="1" s="1"/>
  <c r="D39" i="1"/>
  <c r="D40" i="1" s="1"/>
  <c r="U38" i="1"/>
  <c r="O38" i="1"/>
  <c r="U37" i="1"/>
  <c r="U36" i="1"/>
  <c r="U35" i="1"/>
  <c r="U34" i="1"/>
  <c r="P34" i="1"/>
  <c r="P35" i="1" s="1"/>
  <c r="P36" i="1" s="1"/>
  <c r="P37" i="1" s="1"/>
  <c r="P38" i="1" s="1"/>
  <c r="U33" i="1"/>
  <c r="P33" i="1"/>
  <c r="U32" i="1"/>
  <c r="P32" i="1"/>
  <c r="U31" i="1"/>
  <c r="U30" i="1"/>
  <c r="U29" i="1"/>
  <c r="U28" i="1"/>
  <c r="U27" i="1"/>
  <c r="U26" i="1"/>
  <c r="U25" i="1"/>
  <c r="U24" i="1"/>
  <c r="U23" i="1"/>
  <c r="U22" i="1"/>
  <c r="U21" i="1"/>
  <c r="P21" i="1"/>
  <c r="P22" i="1" s="1"/>
  <c r="P23" i="1" s="1"/>
  <c r="P24" i="1" s="1"/>
  <c r="P25" i="1" s="1"/>
  <c r="P26" i="1" s="1"/>
  <c r="P27" i="1" s="1"/>
  <c r="P28" i="1" s="1"/>
  <c r="P29" i="1" s="1"/>
  <c r="P30" i="1" s="1"/>
  <c r="U20" i="1"/>
  <c r="P20" i="1"/>
  <c r="D20" i="1"/>
  <c r="D21" i="1" s="1"/>
  <c r="U19" i="1"/>
  <c r="U18" i="1"/>
  <c r="U17" i="1"/>
  <c r="U16" i="1"/>
  <c r="U15" i="1"/>
  <c r="U14" i="1"/>
  <c r="U13" i="1"/>
  <c r="U12" i="1"/>
  <c r="U11" i="1"/>
  <c r="U10" i="1"/>
  <c r="U9" i="1"/>
  <c r="C9" i="1"/>
  <c r="U8" i="1"/>
  <c r="P8" i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O8" i="1"/>
  <c r="O9" i="1" s="1"/>
  <c r="E8" i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D8" i="1"/>
  <c r="D9" i="1" s="1"/>
  <c r="C8" i="1"/>
  <c r="Q7" i="1"/>
  <c r="I7" i="1"/>
  <c r="K7" i="1" s="1"/>
  <c r="H7" i="1"/>
  <c r="G7" i="1" s="1"/>
  <c r="F7" i="1"/>
  <c r="T4" i="1"/>
  <c r="T7" i="1" s="1"/>
  <c r="V7" i="1" s="1"/>
  <c r="N3" i="1"/>
  <c r="T2" i="1"/>
  <c r="I2" i="1"/>
  <c r="O10" i="1" l="1"/>
  <c r="Q9" i="1"/>
  <c r="E20" i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F19" i="1"/>
  <c r="D22" i="1"/>
  <c r="D41" i="1"/>
  <c r="D10" i="1"/>
  <c r="F9" i="1"/>
  <c r="P39" i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Q38" i="1"/>
  <c r="O41" i="1"/>
  <c r="N8" i="1"/>
  <c r="F8" i="1"/>
  <c r="G8" i="1"/>
  <c r="Q8" i="1"/>
  <c r="C10" i="1"/>
  <c r="S7" i="1"/>
  <c r="H8" i="1"/>
  <c r="I8" i="1"/>
  <c r="K8" i="1" s="1"/>
  <c r="I9" i="1" l="1"/>
  <c r="K9" i="1" s="1"/>
  <c r="H9" i="1"/>
  <c r="G9" i="1" s="1"/>
  <c r="R7" i="1"/>
  <c r="L7" i="1" s="1"/>
  <c r="D23" i="1"/>
  <c r="F22" i="1"/>
  <c r="C11" i="1"/>
  <c r="O42" i="1"/>
  <c r="Q41" i="1"/>
  <c r="F21" i="1"/>
  <c r="Q39" i="1"/>
  <c r="Q40" i="1"/>
  <c r="F20" i="1"/>
  <c r="D11" i="1"/>
  <c r="F10" i="1"/>
  <c r="O11" i="1"/>
  <c r="Q10" i="1"/>
  <c r="E39" i="1"/>
  <c r="F38" i="1"/>
  <c r="T8" i="1"/>
  <c r="V8" i="1" s="1"/>
  <c r="S8" i="1"/>
  <c r="R8" i="1"/>
  <c r="L8" i="1" s="1"/>
  <c r="N9" i="1"/>
  <c r="D42" i="1"/>
  <c r="H10" i="1" l="1"/>
  <c r="I10" i="1"/>
  <c r="K10" i="1" s="1"/>
  <c r="E40" i="1"/>
  <c r="F39" i="1"/>
  <c r="D43" i="1"/>
  <c r="D24" i="1"/>
  <c r="F23" i="1"/>
  <c r="O12" i="1"/>
  <c r="Q11" i="1"/>
  <c r="O43" i="1"/>
  <c r="Q42" i="1"/>
  <c r="S9" i="1"/>
  <c r="R9" i="1"/>
  <c r="L9" i="1" s="1"/>
  <c r="N10" i="1"/>
  <c r="T9" i="1"/>
  <c r="V9" i="1" s="1"/>
  <c r="D12" i="1"/>
  <c r="F11" i="1"/>
  <c r="C12" i="1"/>
  <c r="I11" i="1" l="1"/>
  <c r="H11" i="1"/>
  <c r="K11" i="1"/>
  <c r="I12" i="1" s="1"/>
  <c r="K12" i="1" s="1"/>
  <c r="D44" i="1"/>
  <c r="O44" i="1"/>
  <c r="Q43" i="1"/>
  <c r="E41" i="1"/>
  <c r="F40" i="1"/>
  <c r="N11" i="1"/>
  <c r="T10" i="1"/>
  <c r="V10" i="1" s="1"/>
  <c r="S10" i="1"/>
  <c r="C13" i="1"/>
  <c r="D13" i="1"/>
  <c r="F12" i="1"/>
  <c r="D25" i="1"/>
  <c r="F24" i="1"/>
  <c r="O13" i="1"/>
  <c r="Q12" i="1"/>
  <c r="G10" i="1"/>
  <c r="D26" i="1" l="1"/>
  <c r="F25" i="1"/>
  <c r="R10" i="1"/>
  <c r="L10" i="1" s="1"/>
  <c r="O45" i="1"/>
  <c r="Q44" i="1"/>
  <c r="D45" i="1"/>
  <c r="V11" i="1"/>
  <c r="T11" i="1"/>
  <c r="S11" i="1"/>
  <c r="R11" i="1" s="1"/>
  <c r="L11" i="1" s="1"/>
  <c r="N12" i="1"/>
  <c r="H12" i="1"/>
  <c r="G12" i="1" s="1"/>
  <c r="G11" i="1"/>
  <c r="D14" i="1"/>
  <c r="F13" i="1"/>
  <c r="I13" i="1"/>
  <c r="K13" i="1" s="1"/>
  <c r="H13" i="1"/>
  <c r="G13" i="1" s="1"/>
  <c r="C14" i="1"/>
  <c r="O14" i="1"/>
  <c r="Q13" i="1"/>
  <c r="E42" i="1"/>
  <c r="F41" i="1"/>
  <c r="D46" i="1" l="1"/>
  <c r="T12" i="1"/>
  <c r="S12" i="1"/>
  <c r="R12" i="1"/>
  <c r="L12" i="1" s="1"/>
  <c r="N13" i="1"/>
  <c r="V12" i="1"/>
  <c r="O46" i="1"/>
  <c r="Q45" i="1"/>
  <c r="O15" i="1"/>
  <c r="Q14" i="1"/>
  <c r="D15" i="1"/>
  <c r="F14" i="1"/>
  <c r="G14" i="1"/>
  <c r="C15" i="1"/>
  <c r="I14" i="1"/>
  <c r="K14" i="1" s="1"/>
  <c r="H14" i="1"/>
  <c r="E43" i="1"/>
  <c r="F42" i="1"/>
  <c r="D27" i="1"/>
  <c r="F26" i="1"/>
  <c r="S13" i="1" l="1"/>
  <c r="R13" i="1" s="1"/>
  <c r="L13" i="1" s="1"/>
  <c r="N14" i="1"/>
  <c r="T13" i="1"/>
  <c r="V13" i="1" s="1"/>
  <c r="C16" i="1"/>
  <c r="I15" i="1"/>
  <c r="K15" i="1" s="1"/>
  <c r="H15" i="1"/>
  <c r="G15" i="1" s="1"/>
  <c r="O47" i="1"/>
  <c r="Q46" i="1"/>
  <c r="D28" i="1"/>
  <c r="F27" i="1"/>
  <c r="D16" i="1"/>
  <c r="F15" i="1"/>
  <c r="O16" i="1"/>
  <c r="Q15" i="1"/>
  <c r="E44" i="1"/>
  <c r="F43" i="1"/>
  <c r="D47" i="1"/>
  <c r="I16" i="1" l="1"/>
  <c r="K16" i="1" s="1"/>
  <c r="H16" i="1"/>
  <c r="G16" i="1" s="1"/>
  <c r="C17" i="1"/>
  <c r="D48" i="1"/>
  <c r="E45" i="1"/>
  <c r="F44" i="1"/>
  <c r="O48" i="1"/>
  <c r="Q47" i="1"/>
  <c r="N15" i="1"/>
  <c r="V14" i="1"/>
  <c r="T14" i="1"/>
  <c r="S14" i="1"/>
  <c r="R14" i="1"/>
  <c r="L14" i="1" s="1"/>
  <c r="D17" i="1"/>
  <c r="F16" i="1"/>
  <c r="D29" i="1"/>
  <c r="F28" i="1"/>
  <c r="O17" i="1"/>
  <c r="Q16" i="1"/>
  <c r="D49" i="1" l="1"/>
  <c r="D18" i="1"/>
  <c r="F17" i="1"/>
  <c r="I17" i="1"/>
  <c r="K17" i="1" s="1"/>
  <c r="H17" i="1"/>
  <c r="G17" i="1" s="1"/>
  <c r="C18" i="1"/>
  <c r="T15" i="1"/>
  <c r="V15" i="1" s="1"/>
  <c r="S15" i="1"/>
  <c r="R15" i="1" s="1"/>
  <c r="L15" i="1" s="1"/>
  <c r="N16" i="1"/>
  <c r="O49" i="1"/>
  <c r="Q48" i="1"/>
  <c r="E46" i="1"/>
  <c r="F45" i="1"/>
  <c r="Q17" i="1"/>
  <c r="O18" i="1"/>
  <c r="O19" i="1" s="1"/>
  <c r="D30" i="1"/>
  <c r="F29" i="1"/>
  <c r="H18" i="1" l="1"/>
  <c r="G18" i="1" s="1"/>
  <c r="C19" i="1"/>
  <c r="I18" i="1"/>
  <c r="K18" i="1" s="1"/>
  <c r="O50" i="1"/>
  <c r="Q49" i="1"/>
  <c r="T16" i="1"/>
  <c r="V16" i="1" s="1"/>
  <c r="S16" i="1"/>
  <c r="R16" i="1" s="1"/>
  <c r="L16" i="1" s="1"/>
  <c r="N17" i="1"/>
  <c r="D31" i="1"/>
  <c r="F30" i="1"/>
  <c r="O20" i="1"/>
  <c r="Q19" i="1"/>
  <c r="E47" i="1"/>
  <c r="F46" i="1"/>
  <c r="D50" i="1"/>
  <c r="O21" i="1" l="1"/>
  <c r="Q20" i="1"/>
  <c r="O51" i="1"/>
  <c r="Q50" i="1"/>
  <c r="D51" i="1"/>
  <c r="S17" i="1"/>
  <c r="R17" i="1" s="1"/>
  <c r="L17" i="1" s="1"/>
  <c r="N18" i="1"/>
  <c r="T17" i="1"/>
  <c r="V17" i="1" s="1"/>
  <c r="H19" i="1"/>
  <c r="G19" i="1" s="1"/>
  <c r="C20" i="1"/>
  <c r="I19" i="1"/>
  <c r="K19" i="1" s="1"/>
  <c r="F31" i="1"/>
  <c r="D32" i="1"/>
  <c r="E48" i="1"/>
  <c r="F47" i="1"/>
  <c r="C21" i="1" l="1"/>
  <c r="I20" i="1"/>
  <c r="K20" i="1" s="1"/>
  <c r="H20" i="1"/>
  <c r="G20" i="1" s="1"/>
  <c r="O52" i="1"/>
  <c r="Q51" i="1"/>
  <c r="D52" i="1"/>
  <c r="D33" i="1"/>
  <c r="F32" i="1"/>
  <c r="E49" i="1"/>
  <c r="F48" i="1"/>
  <c r="S18" i="1"/>
  <c r="R18" i="1"/>
  <c r="L18" i="1" s="1"/>
  <c r="N19" i="1"/>
  <c r="T18" i="1"/>
  <c r="V18" i="1" s="1"/>
  <c r="O22" i="1"/>
  <c r="Q21" i="1"/>
  <c r="O53" i="1" l="1"/>
  <c r="Q52" i="1"/>
  <c r="O23" i="1"/>
  <c r="Q22" i="1"/>
  <c r="S19" i="1"/>
  <c r="N20" i="1"/>
  <c r="T19" i="1"/>
  <c r="R19" i="1" s="1"/>
  <c r="L19" i="1" s="1"/>
  <c r="D53" i="1"/>
  <c r="D34" i="1"/>
  <c r="F33" i="1"/>
  <c r="C22" i="1"/>
  <c r="I21" i="1"/>
  <c r="K21" i="1" s="1"/>
  <c r="H21" i="1"/>
  <c r="G21" i="1"/>
  <c r="E50" i="1"/>
  <c r="F49" i="1"/>
  <c r="O54" i="1" l="1"/>
  <c r="Q53" i="1"/>
  <c r="N21" i="1"/>
  <c r="S20" i="1"/>
  <c r="D54" i="1"/>
  <c r="V19" i="1"/>
  <c r="I22" i="1"/>
  <c r="K22" i="1" s="1"/>
  <c r="H22" i="1"/>
  <c r="G22" i="1" s="1"/>
  <c r="C23" i="1"/>
  <c r="D35" i="1"/>
  <c r="F34" i="1"/>
  <c r="E51" i="1"/>
  <c r="F50" i="1"/>
  <c r="O24" i="1"/>
  <c r="Q23" i="1"/>
  <c r="V20" i="1" l="1"/>
  <c r="S21" i="1" s="1"/>
  <c r="R21" i="1" s="1"/>
  <c r="L21" i="1" s="1"/>
  <c r="R20" i="1"/>
  <c r="L20" i="1" s="1"/>
  <c r="O25" i="1"/>
  <c r="Q24" i="1"/>
  <c r="E52" i="1"/>
  <c r="F51" i="1"/>
  <c r="D36" i="1"/>
  <c r="F35" i="1"/>
  <c r="D55" i="1"/>
  <c r="T20" i="1"/>
  <c r="I23" i="1"/>
  <c r="H23" i="1"/>
  <c r="G23" i="1" s="1"/>
  <c r="C24" i="1"/>
  <c r="K23" i="1"/>
  <c r="T21" i="1"/>
  <c r="V21" i="1" s="1"/>
  <c r="N22" i="1"/>
  <c r="Q54" i="1"/>
  <c r="O55" i="1"/>
  <c r="Q55" i="1" l="1"/>
  <c r="O56" i="1"/>
  <c r="C25" i="1"/>
  <c r="H24" i="1"/>
  <c r="G24" i="1" s="1"/>
  <c r="I24" i="1"/>
  <c r="K24" i="1" s="1"/>
  <c r="D37" i="1"/>
  <c r="F37" i="1" s="1"/>
  <c r="F36" i="1"/>
  <c r="T22" i="1"/>
  <c r="S22" i="1"/>
  <c r="R22" i="1" s="1"/>
  <c r="L22" i="1" s="1"/>
  <c r="N23" i="1"/>
  <c r="V22" i="1"/>
  <c r="E53" i="1"/>
  <c r="F52" i="1"/>
  <c r="D56" i="1"/>
  <c r="O26" i="1"/>
  <c r="Q25" i="1"/>
  <c r="E54" i="1" l="1"/>
  <c r="F53" i="1"/>
  <c r="S23" i="1"/>
  <c r="N24" i="1"/>
  <c r="T23" i="1"/>
  <c r="R23" i="1" s="1"/>
  <c r="L23" i="1" s="1"/>
  <c r="C26" i="1"/>
  <c r="I25" i="1"/>
  <c r="K25" i="1" s="1"/>
  <c r="H25" i="1"/>
  <c r="G25" i="1"/>
  <c r="Q56" i="1"/>
  <c r="O57" i="1"/>
  <c r="O27" i="1"/>
  <c r="Q26" i="1"/>
  <c r="D57" i="1"/>
  <c r="I26" i="1" l="1"/>
  <c r="K26" i="1" s="1"/>
  <c r="H26" i="1"/>
  <c r="G26" i="1"/>
  <c r="C27" i="1"/>
  <c r="O28" i="1"/>
  <c r="Q27" i="1"/>
  <c r="O58" i="1"/>
  <c r="Q57" i="1"/>
  <c r="V23" i="1"/>
  <c r="N25" i="1"/>
  <c r="T24" i="1"/>
  <c r="V24" i="1" s="1"/>
  <c r="S24" i="1"/>
  <c r="R24" i="1" s="1"/>
  <c r="L24" i="1" s="1"/>
  <c r="D58" i="1"/>
  <c r="E55" i="1"/>
  <c r="F54" i="1"/>
  <c r="O29" i="1" l="1"/>
  <c r="Q28" i="1"/>
  <c r="T25" i="1"/>
  <c r="V25" i="1" s="1"/>
  <c r="S25" i="1"/>
  <c r="R25" i="1" s="1"/>
  <c r="L25" i="1" s="1"/>
  <c r="N26" i="1"/>
  <c r="O59" i="1"/>
  <c r="Q58" i="1"/>
  <c r="I27" i="1"/>
  <c r="H27" i="1"/>
  <c r="G27" i="1"/>
  <c r="C28" i="1"/>
  <c r="K27" i="1"/>
  <c r="D59" i="1"/>
  <c r="E56" i="1"/>
  <c r="F55" i="1"/>
  <c r="O60" i="1" l="1"/>
  <c r="Q59" i="1"/>
  <c r="D60" i="1"/>
  <c r="C29" i="1"/>
  <c r="H28" i="1"/>
  <c r="G28" i="1" s="1"/>
  <c r="I28" i="1"/>
  <c r="K28" i="1" s="1"/>
  <c r="T26" i="1"/>
  <c r="R26" i="1" s="1"/>
  <c r="L26" i="1" s="1"/>
  <c r="S26" i="1"/>
  <c r="N27" i="1"/>
  <c r="E57" i="1"/>
  <c r="F56" i="1"/>
  <c r="O30" i="1"/>
  <c r="Q29" i="1"/>
  <c r="V26" i="1" l="1"/>
  <c r="C30" i="1"/>
  <c r="I29" i="1"/>
  <c r="K29" i="1" s="1"/>
  <c r="H29" i="1"/>
  <c r="G29" i="1" s="1"/>
  <c r="O31" i="1"/>
  <c r="Q30" i="1"/>
  <c r="S27" i="1"/>
  <c r="N28" i="1"/>
  <c r="E58" i="1"/>
  <c r="F57" i="1"/>
  <c r="D61" i="1"/>
  <c r="O61" i="1"/>
  <c r="Q60" i="1"/>
  <c r="R27" i="1" l="1"/>
  <c r="L27" i="1" s="1"/>
  <c r="V27" i="1"/>
  <c r="O62" i="1"/>
  <c r="Q61" i="1"/>
  <c r="O32" i="1"/>
  <c r="Q31" i="1"/>
  <c r="E59" i="1"/>
  <c r="F58" i="1"/>
  <c r="D62" i="1"/>
  <c r="T27" i="1"/>
  <c r="N29" i="1"/>
  <c r="S28" i="1"/>
  <c r="I30" i="1"/>
  <c r="K30" i="1" s="1"/>
  <c r="H30" i="1"/>
  <c r="G30" i="1" s="1"/>
  <c r="C31" i="1"/>
  <c r="D63" i="1" l="1"/>
  <c r="E60" i="1"/>
  <c r="F59" i="1"/>
  <c r="T28" i="1"/>
  <c r="V28" i="1" s="1"/>
  <c r="I31" i="1"/>
  <c r="K31" i="1" s="1"/>
  <c r="H31" i="1"/>
  <c r="G31" i="1" s="1"/>
  <c r="C32" i="1"/>
  <c r="O33" i="1"/>
  <c r="Q32" i="1"/>
  <c r="N30" i="1"/>
  <c r="O63" i="1"/>
  <c r="Q62" i="1"/>
  <c r="T29" i="1" l="1"/>
  <c r="V29" i="1" s="1"/>
  <c r="S29" i="1"/>
  <c r="E61" i="1"/>
  <c r="F60" i="1"/>
  <c r="O34" i="1"/>
  <c r="Q33" i="1"/>
  <c r="Q63" i="1"/>
  <c r="O64" i="1"/>
  <c r="N31" i="1"/>
  <c r="H32" i="1"/>
  <c r="G32" i="1" s="1"/>
  <c r="C33" i="1"/>
  <c r="K32" i="1"/>
  <c r="I32" i="1"/>
  <c r="D64" i="1"/>
  <c r="R28" i="1"/>
  <c r="L28" i="1" s="1"/>
  <c r="S30" i="1" l="1"/>
  <c r="R30" i="1" s="1"/>
  <c r="L30" i="1" s="1"/>
  <c r="T30" i="1"/>
  <c r="V30" i="1" s="1"/>
  <c r="O35" i="1"/>
  <c r="Q34" i="1"/>
  <c r="C34" i="1"/>
  <c r="I33" i="1"/>
  <c r="K33" i="1" s="1"/>
  <c r="H33" i="1"/>
  <c r="G33" i="1" s="1"/>
  <c r="Q64" i="1"/>
  <c r="O65" i="1"/>
  <c r="N32" i="1"/>
  <c r="D65" i="1"/>
  <c r="E62" i="1"/>
  <c r="F61" i="1"/>
  <c r="R29" i="1"/>
  <c r="L29" i="1" s="1"/>
  <c r="T31" i="1" l="1"/>
  <c r="V31" i="1" s="1"/>
  <c r="S31" i="1"/>
  <c r="R31" i="1" s="1"/>
  <c r="L31" i="1" s="1"/>
  <c r="I34" i="1"/>
  <c r="K34" i="1" s="1"/>
  <c r="H34" i="1"/>
  <c r="C35" i="1"/>
  <c r="O66" i="1"/>
  <c r="Q65" i="1"/>
  <c r="O36" i="1"/>
  <c r="Q35" i="1"/>
  <c r="N33" i="1"/>
  <c r="E63" i="1"/>
  <c r="F62" i="1"/>
  <c r="D66" i="1"/>
  <c r="S32" i="1" l="1"/>
  <c r="R32" i="1" s="1"/>
  <c r="L32" i="1" s="1"/>
  <c r="T32" i="1"/>
  <c r="V32" i="1" s="1"/>
  <c r="D67" i="1"/>
  <c r="I35" i="1"/>
  <c r="K35" i="1" s="1"/>
  <c r="H35" i="1"/>
  <c r="G35" i="1" s="1"/>
  <c r="C36" i="1"/>
  <c r="G34" i="1"/>
  <c r="N34" i="1"/>
  <c r="O37" i="1"/>
  <c r="Q37" i="1" s="1"/>
  <c r="Q36" i="1"/>
  <c r="E64" i="1"/>
  <c r="F63" i="1"/>
  <c r="O67" i="1"/>
  <c r="Q66" i="1"/>
  <c r="T33" i="1" l="1"/>
  <c r="V33" i="1" s="1"/>
  <c r="S33" i="1"/>
  <c r="R33" i="1" s="1"/>
  <c r="L33" i="1" s="1"/>
  <c r="E65" i="1"/>
  <c r="F64" i="1"/>
  <c r="Q67" i="1"/>
  <c r="O68" i="1"/>
  <c r="N35" i="1"/>
  <c r="D68" i="1"/>
  <c r="H36" i="1"/>
  <c r="G36" i="1" s="1"/>
  <c r="C37" i="1"/>
  <c r="I36" i="1"/>
  <c r="K36" i="1" s="1"/>
  <c r="T34" i="1" l="1"/>
  <c r="S34" i="1"/>
  <c r="R34" i="1" s="1"/>
  <c r="L34" i="1" s="1"/>
  <c r="V34" i="1"/>
  <c r="O69" i="1"/>
  <c r="Q68" i="1"/>
  <c r="D69" i="1"/>
  <c r="T35" i="1"/>
  <c r="R35" i="1" s="1"/>
  <c r="L35" i="1" s="1"/>
  <c r="S35" i="1"/>
  <c r="N36" i="1"/>
  <c r="E66" i="1"/>
  <c r="F65" i="1"/>
  <c r="C38" i="1"/>
  <c r="K37" i="1"/>
  <c r="I37" i="1"/>
  <c r="H37" i="1"/>
  <c r="G37" i="1" s="1"/>
  <c r="E67" i="1" l="1"/>
  <c r="F66" i="1"/>
  <c r="C39" i="1"/>
  <c r="I38" i="1"/>
  <c r="K38" i="1" s="1"/>
  <c r="H38" i="1"/>
  <c r="G38" i="1" s="1"/>
  <c r="V35" i="1"/>
  <c r="S36" i="1" s="1"/>
  <c r="R36" i="1" s="1"/>
  <c r="L36" i="1" s="1"/>
  <c r="O70" i="1"/>
  <c r="Q69" i="1"/>
  <c r="D70" i="1"/>
  <c r="N37" i="1"/>
  <c r="T36" i="1"/>
  <c r="V36" i="1" l="1"/>
  <c r="V37" i="1" s="1"/>
  <c r="D71" i="1"/>
  <c r="I39" i="1"/>
  <c r="K39" i="1" s="1"/>
  <c r="H39" i="1"/>
  <c r="G39" i="1" s="1"/>
  <c r="C40" i="1"/>
  <c r="N38" i="1"/>
  <c r="T37" i="1"/>
  <c r="S37" i="1"/>
  <c r="R37" i="1" s="1"/>
  <c r="L37" i="1" s="1"/>
  <c r="O71" i="1"/>
  <c r="Q70" i="1"/>
  <c r="E68" i="1"/>
  <c r="F67" i="1"/>
  <c r="E69" i="1" l="1"/>
  <c r="F68" i="1"/>
  <c r="O72" i="1"/>
  <c r="Q71" i="1"/>
  <c r="D72" i="1"/>
  <c r="I40" i="1"/>
  <c r="K40" i="1" s="1"/>
  <c r="H40" i="1"/>
  <c r="G40" i="1" s="1"/>
  <c r="C41" i="1"/>
  <c r="T38" i="1"/>
  <c r="V38" i="1" s="1"/>
  <c r="S38" i="1"/>
  <c r="R38" i="1" s="1"/>
  <c r="L38" i="1" s="1"/>
  <c r="N39" i="1"/>
  <c r="O73" i="1" l="1"/>
  <c r="Q72" i="1"/>
  <c r="C42" i="1"/>
  <c r="H41" i="1"/>
  <c r="G41" i="1" s="1"/>
  <c r="I41" i="1"/>
  <c r="K41" i="1" s="1"/>
  <c r="T39" i="1"/>
  <c r="V39" i="1" s="1"/>
  <c r="S39" i="1"/>
  <c r="R39" i="1" s="1"/>
  <c r="L39" i="1" s="1"/>
  <c r="N40" i="1"/>
  <c r="D73" i="1"/>
  <c r="E70" i="1"/>
  <c r="F69" i="1"/>
  <c r="C43" i="1" l="1"/>
  <c r="I42" i="1"/>
  <c r="K42" i="1" s="1"/>
  <c r="H42" i="1"/>
  <c r="G42" i="1" s="1"/>
  <c r="S40" i="1"/>
  <c r="R40" i="1" s="1"/>
  <c r="L40" i="1" s="1"/>
  <c r="N41" i="1"/>
  <c r="T40" i="1"/>
  <c r="V40" i="1" s="1"/>
  <c r="D74" i="1"/>
  <c r="E71" i="1"/>
  <c r="F70" i="1"/>
  <c r="Q73" i="1"/>
  <c r="O74" i="1"/>
  <c r="N42" i="1" l="1"/>
  <c r="T41" i="1"/>
  <c r="V41" i="1" s="1"/>
  <c r="S41" i="1"/>
  <c r="R41" i="1" s="1"/>
  <c r="L41" i="1" s="1"/>
  <c r="O75" i="1"/>
  <c r="Q74" i="1"/>
  <c r="E72" i="1"/>
  <c r="F71" i="1"/>
  <c r="D75" i="1"/>
  <c r="I43" i="1"/>
  <c r="K43" i="1" s="1"/>
  <c r="H43" i="1"/>
  <c r="G43" i="1" s="1"/>
  <c r="C44" i="1"/>
  <c r="O76" i="1" l="1"/>
  <c r="Q75" i="1"/>
  <c r="E73" i="1"/>
  <c r="F72" i="1"/>
  <c r="I44" i="1"/>
  <c r="K44" i="1" s="1"/>
  <c r="H44" i="1"/>
  <c r="G44" i="1" s="1"/>
  <c r="C45" i="1"/>
  <c r="D76" i="1"/>
  <c r="T42" i="1"/>
  <c r="V42" i="1" s="1"/>
  <c r="S42" i="1"/>
  <c r="R42" i="1" s="1"/>
  <c r="L42" i="1" s="1"/>
  <c r="N43" i="1"/>
  <c r="T43" i="1" l="1"/>
  <c r="S43" i="1"/>
  <c r="R43" i="1" s="1"/>
  <c r="L43" i="1" s="1"/>
  <c r="N44" i="1"/>
  <c r="V43" i="1"/>
  <c r="D77" i="1"/>
  <c r="E74" i="1"/>
  <c r="F73" i="1"/>
  <c r="C46" i="1"/>
  <c r="I45" i="1"/>
  <c r="K45" i="1" s="1"/>
  <c r="H45" i="1"/>
  <c r="G45" i="1" s="1"/>
  <c r="Q76" i="1"/>
  <c r="O77" i="1"/>
  <c r="D78" i="1" l="1"/>
  <c r="S44" i="1"/>
  <c r="N45" i="1"/>
  <c r="T44" i="1"/>
  <c r="R44" i="1" s="1"/>
  <c r="L44" i="1" s="1"/>
  <c r="O78" i="1"/>
  <c r="Q77" i="1"/>
  <c r="C47" i="1"/>
  <c r="I46" i="1"/>
  <c r="K46" i="1" s="1"/>
  <c r="H46" i="1"/>
  <c r="G46" i="1" s="1"/>
  <c r="E75" i="1"/>
  <c r="F74" i="1"/>
  <c r="V44" i="1" l="1"/>
  <c r="O79" i="1"/>
  <c r="Q78" i="1"/>
  <c r="N46" i="1"/>
  <c r="V45" i="1"/>
  <c r="T45" i="1"/>
  <c r="S45" i="1"/>
  <c r="R45" i="1" s="1"/>
  <c r="L45" i="1" s="1"/>
  <c r="E76" i="1"/>
  <c r="F75" i="1"/>
  <c r="I47" i="1"/>
  <c r="K47" i="1" s="1"/>
  <c r="H47" i="1"/>
  <c r="G47" i="1" s="1"/>
  <c r="C48" i="1"/>
  <c r="D79" i="1"/>
  <c r="D80" i="1" l="1"/>
  <c r="T46" i="1"/>
  <c r="V46" i="1" s="1"/>
  <c r="S46" i="1"/>
  <c r="R46" i="1" s="1"/>
  <c r="L46" i="1" s="1"/>
  <c r="N47" i="1"/>
  <c r="O80" i="1"/>
  <c r="Q79" i="1"/>
  <c r="I48" i="1"/>
  <c r="H48" i="1"/>
  <c r="G48" i="1" s="1"/>
  <c r="C49" i="1"/>
  <c r="K48" i="1"/>
  <c r="E77" i="1"/>
  <c r="F76" i="1"/>
  <c r="Q80" i="1" l="1"/>
  <c r="O81" i="1"/>
  <c r="E78" i="1"/>
  <c r="F77" i="1"/>
  <c r="T47" i="1"/>
  <c r="V47" i="1" s="1"/>
  <c r="S47" i="1"/>
  <c r="R47" i="1" s="1"/>
  <c r="L47" i="1" s="1"/>
  <c r="N48" i="1"/>
  <c r="C50" i="1"/>
  <c r="I49" i="1"/>
  <c r="K49" i="1" s="1"/>
  <c r="H49" i="1"/>
  <c r="G49" i="1" s="1"/>
  <c r="D81" i="1"/>
  <c r="S48" i="1" l="1"/>
  <c r="R48" i="1" s="1"/>
  <c r="L48" i="1" s="1"/>
  <c r="N49" i="1"/>
  <c r="V48" i="1"/>
  <c r="T48" i="1"/>
  <c r="C51" i="1"/>
  <c r="I50" i="1"/>
  <c r="K50" i="1" s="1"/>
  <c r="H50" i="1"/>
  <c r="G50" i="1" s="1"/>
  <c r="E79" i="1"/>
  <c r="F78" i="1"/>
  <c r="O82" i="1"/>
  <c r="Q81" i="1"/>
  <c r="D82" i="1"/>
  <c r="I51" i="1" l="1"/>
  <c r="K51" i="1" s="1"/>
  <c r="H51" i="1"/>
  <c r="G51" i="1"/>
  <c r="C52" i="1"/>
  <c r="O83" i="1"/>
  <c r="Q82" i="1"/>
  <c r="D83" i="1"/>
  <c r="E80" i="1"/>
  <c r="F79" i="1"/>
  <c r="N50" i="1"/>
  <c r="V49" i="1"/>
  <c r="T49" i="1"/>
  <c r="S49" i="1"/>
  <c r="R49" i="1" s="1"/>
  <c r="L49" i="1" s="1"/>
  <c r="D84" i="1" l="1"/>
  <c r="O84" i="1"/>
  <c r="Q83" i="1"/>
  <c r="I52" i="1"/>
  <c r="K52" i="1" s="1"/>
  <c r="H52" i="1"/>
  <c r="G52" i="1"/>
  <c r="C53" i="1"/>
  <c r="E81" i="1"/>
  <c r="F80" i="1"/>
  <c r="T50" i="1"/>
  <c r="V50" i="1" s="1"/>
  <c r="S50" i="1"/>
  <c r="R50" i="1" s="1"/>
  <c r="L50" i="1" s="1"/>
  <c r="N51" i="1"/>
  <c r="C54" i="1" l="1"/>
  <c r="I53" i="1"/>
  <c r="K53" i="1" s="1"/>
  <c r="H53" i="1"/>
  <c r="G53" i="1" s="1"/>
  <c r="T51" i="1"/>
  <c r="V51" i="1" s="1"/>
  <c r="S51" i="1"/>
  <c r="R51" i="1" s="1"/>
  <c r="L51" i="1" s="1"/>
  <c r="N52" i="1"/>
  <c r="Q84" i="1"/>
  <c r="O85" i="1"/>
  <c r="E82" i="1"/>
  <c r="F81" i="1"/>
  <c r="D85" i="1"/>
  <c r="D86" i="1" l="1"/>
  <c r="E83" i="1"/>
  <c r="F82" i="1"/>
  <c r="O86" i="1"/>
  <c r="Q85" i="1"/>
  <c r="C55" i="1"/>
  <c r="K54" i="1"/>
  <c r="I54" i="1"/>
  <c r="H54" i="1"/>
  <c r="G54" i="1" s="1"/>
  <c r="S52" i="1"/>
  <c r="R52" i="1" s="1"/>
  <c r="L52" i="1" s="1"/>
  <c r="N53" i="1"/>
  <c r="T52" i="1"/>
  <c r="V52" i="1" s="1"/>
  <c r="C56" i="1" l="1"/>
  <c r="I55" i="1"/>
  <c r="K55" i="1" s="1"/>
  <c r="H55" i="1"/>
  <c r="G55" i="1"/>
  <c r="N54" i="1"/>
  <c r="T53" i="1"/>
  <c r="V53" i="1" s="1"/>
  <c r="S53" i="1"/>
  <c r="R53" i="1" s="1"/>
  <c r="L53" i="1" s="1"/>
  <c r="O87" i="1"/>
  <c r="Q86" i="1"/>
  <c r="E84" i="1"/>
  <c r="F83" i="1"/>
  <c r="D87" i="1"/>
  <c r="N55" i="1" l="1"/>
  <c r="T54" i="1"/>
  <c r="V54" i="1" s="1"/>
  <c r="S54" i="1"/>
  <c r="R54" i="1" s="1"/>
  <c r="L54" i="1" s="1"/>
  <c r="E85" i="1"/>
  <c r="F84" i="1"/>
  <c r="D88" i="1"/>
  <c r="O88" i="1"/>
  <c r="Q87" i="1"/>
  <c r="H56" i="1"/>
  <c r="C57" i="1"/>
  <c r="I56" i="1"/>
  <c r="G56" i="1" s="1"/>
  <c r="D89" i="1" l="1"/>
  <c r="K56" i="1"/>
  <c r="E86" i="1"/>
  <c r="F85" i="1"/>
  <c r="O89" i="1"/>
  <c r="Q88" i="1"/>
  <c r="C58" i="1"/>
  <c r="H57" i="1"/>
  <c r="T55" i="1"/>
  <c r="V55" i="1" s="1"/>
  <c r="N56" i="1"/>
  <c r="S55" i="1"/>
  <c r="R55" i="1" s="1"/>
  <c r="L55" i="1" s="1"/>
  <c r="C59" i="1" l="1"/>
  <c r="R56" i="1"/>
  <c r="L56" i="1" s="1"/>
  <c r="N57" i="1"/>
  <c r="T56" i="1"/>
  <c r="V56" i="1" s="1"/>
  <c r="S56" i="1"/>
  <c r="E87" i="1"/>
  <c r="F86" i="1"/>
  <c r="I57" i="1"/>
  <c r="G57" i="1" s="1"/>
  <c r="D90" i="1"/>
  <c r="O90" i="1"/>
  <c r="Q89" i="1"/>
  <c r="E88" i="1" l="1"/>
  <c r="F87" i="1"/>
  <c r="C60" i="1"/>
  <c r="D91" i="1"/>
  <c r="O91" i="1"/>
  <c r="Q90" i="1"/>
  <c r="K57" i="1"/>
  <c r="N58" i="1"/>
  <c r="T57" i="1"/>
  <c r="V57" i="1" s="1"/>
  <c r="S57" i="1"/>
  <c r="R57" i="1" s="1"/>
  <c r="L57" i="1" s="1"/>
  <c r="I58" i="1" l="1"/>
  <c r="K58" i="1" s="1"/>
  <c r="H58" i="1"/>
  <c r="G58" i="1" s="1"/>
  <c r="C61" i="1"/>
  <c r="O92" i="1"/>
  <c r="Q91" i="1"/>
  <c r="D92" i="1"/>
  <c r="N59" i="1"/>
  <c r="T58" i="1"/>
  <c r="R58" i="1" s="1"/>
  <c r="L58" i="1" s="1"/>
  <c r="S58" i="1"/>
  <c r="E89" i="1"/>
  <c r="F88" i="1"/>
  <c r="I59" i="1" l="1"/>
  <c r="K59" i="1" s="1"/>
  <c r="H59" i="1"/>
  <c r="G59" i="1" s="1"/>
  <c r="V58" i="1"/>
  <c r="C62" i="1"/>
  <c r="N60" i="1"/>
  <c r="V59" i="1"/>
  <c r="T59" i="1"/>
  <c r="S59" i="1"/>
  <c r="R59" i="1" s="1"/>
  <c r="L59" i="1" s="1"/>
  <c r="D93" i="1"/>
  <c r="E90" i="1"/>
  <c r="F89" i="1"/>
  <c r="O93" i="1"/>
  <c r="Q92" i="1"/>
  <c r="I60" i="1" l="1"/>
  <c r="K60" i="1" s="1"/>
  <c r="H60" i="1"/>
  <c r="D94" i="1"/>
  <c r="O94" i="1"/>
  <c r="Q93" i="1"/>
  <c r="T60" i="1"/>
  <c r="V60" i="1" s="1"/>
  <c r="S60" i="1"/>
  <c r="R60" i="1" s="1"/>
  <c r="N61" i="1"/>
  <c r="E91" i="1"/>
  <c r="F90" i="1"/>
  <c r="C63" i="1"/>
  <c r="H61" i="1" l="1"/>
  <c r="G61" i="1" s="1"/>
  <c r="I61" i="1"/>
  <c r="K61" i="1"/>
  <c r="C64" i="1"/>
  <c r="O95" i="1"/>
  <c r="Q94" i="1"/>
  <c r="E92" i="1"/>
  <c r="F91" i="1"/>
  <c r="T61" i="1"/>
  <c r="V61" i="1" s="1"/>
  <c r="S61" i="1"/>
  <c r="R61" i="1" s="1"/>
  <c r="L61" i="1" s="1"/>
  <c r="N62" i="1"/>
  <c r="D95" i="1"/>
  <c r="G60" i="1"/>
  <c r="L60" i="1" s="1"/>
  <c r="C65" i="1" l="1"/>
  <c r="E93" i="1"/>
  <c r="F92" i="1"/>
  <c r="D96" i="1"/>
  <c r="I62" i="1"/>
  <c r="K62" i="1" s="1"/>
  <c r="H62" i="1"/>
  <c r="G62" i="1" s="1"/>
  <c r="O96" i="1"/>
  <c r="Q95" i="1"/>
  <c r="R62" i="1"/>
  <c r="N63" i="1"/>
  <c r="T62" i="1"/>
  <c r="V62" i="1" s="1"/>
  <c r="S62" i="1"/>
  <c r="H63" i="1" l="1"/>
  <c r="I63" i="1"/>
  <c r="K63" i="1" s="1"/>
  <c r="L62" i="1"/>
  <c r="E94" i="1"/>
  <c r="F93" i="1"/>
  <c r="N64" i="1"/>
  <c r="V63" i="1"/>
  <c r="T63" i="1"/>
  <c r="S63" i="1"/>
  <c r="R63" i="1" s="1"/>
  <c r="D97" i="1"/>
  <c r="O97" i="1"/>
  <c r="Q96" i="1"/>
  <c r="C66" i="1"/>
  <c r="I64" i="1" l="1"/>
  <c r="K64" i="1" s="1"/>
  <c r="H64" i="1"/>
  <c r="G64" i="1" s="1"/>
  <c r="Q97" i="1"/>
  <c r="O98" i="1"/>
  <c r="E95" i="1"/>
  <c r="F94" i="1"/>
  <c r="D98" i="1"/>
  <c r="T64" i="1"/>
  <c r="V64" i="1" s="1"/>
  <c r="S64" i="1"/>
  <c r="R64" i="1" s="1"/>
  <c r="L64" i="1" s="1"/>
  <c r="N65" i="1"/>
  <c r="C67" i="1"/>
  <c r="G63" i="1"/>
  <c r="L63" i="1" s="1"/>
  <c r="I65" i="1" l="1"/>
  <c r="H65" i="1"/>
  <c r="G65" i="1" s="1"/>
  <c r="K65" i="1"/>
  <c r="T65" i="1"/>
  <c r="S65" i="1"/>
  <c r="R65" i="1" s="1"/>
  <c r="L65" i="1" s="1"/>
  <c r="N66" i="1"/>
  <c r="V65" i="1"/>
  <c r="E96" i="1"/>
  <c r="F95" i="1"/>
  <c r="O99" i="1"/>
  <c r="Q98" i="1"/>
  <c r="C68" i="1"/>
  <c r="D99" i="1"/>
  <c r="O100" i="1" l="1"/>
  <c r="Q99" i="1"/>
  <c r="I66" i="1"/>
  <c r="K66" i="1" s="1"/>
  <c r="H66" i="1"/>
  <c r="G66" i="1" s="1"/>
  <c r="R66" i="1"/>
  <c r="N67" i="1"/>
  <c r="V66" i="1"/>
  <c r="T66" i="1"/>
  <c r="S66" i="1"/>
  <c r="C69" i="1"/>
  <c r="D100" i="1"/>
  <c r="E97" i="1"/>
  <c r="F96" i="1"/>
  <c r="I67" i="1" l="1"/>
  <c r="K67" i="1" s="1"/>
  <c r="H67" i="1"/>
  <c r="G67" i="1" s="1"/>
  <c r="N68" i="1"/>
  <c r="T67" i="1"/>
  <c r="V67" i="1" s="1"/>
  <c r="S67" i="1"/>
  <c r="R67" i="1"/>
  <c r="L67" i="1" s="1"/>
  <c r="L66" i="1"/>
  <c r="E98" i="1"/>
  <c r="F97" i="1"/>
  <c r="C70" i="1"/>
  <c r="D101" i="1"/>
  <c r="O101" i="1"/>
  <c r="Q100" i="1"/>
  <c r="I68" i="1" l="1"/>
  <c r="H68" i="1"/>
  <c r="G68" i="1" s="1"/>
  <c r="K68" i="1"/>
  <c r="C71" i="1"/>
  <c r="T68" i="1"/>
  <c r="V68" i="1" s="1"/>
  <c r="S68" i="1"/>
  <c r="R68" i="1" s="1"/>
  <c r="L68" i="1" s="1"/>
  <c r="N69" i="1"/>
  <c r="Q101" i="1"/>
  <c r="O102" i="1"/>
  <c r="E99" i="1"/>
  <c r="F98" i="1"/>
  <c r="D102" i="1"/>
  <c r="O103" i="1" l="1"/>
  <c r="Q102" i="1"/>
  <c r="T69" i="1"/>
  <c r="S69" i="1"/>
  <c r="R69" i="1" s="1"/>
  <c r="N70" i="1"/>
  <c r="V69" i="1"/>
  <c r="I69" i="1"/>
  <c r="K69" i="1" s="1"/>
  <c r="H69" i="1"/>
  <c r="E100" i="1"/>
  <c r="F99" i="1"/>
  <c r="D103" i="1"/>
  <c r="C72" i="1"/>
  <c r="H70" i="1" l="1"/>
  <c r="I70" i="1"/>
  <c r="K70" i="1" s="1"/>
  <c r="L69" i="1"/>
  <c r="C73" i="1"/>
  <c r="E101" i="1"/>
  <c r="F100" i="1"/>
  <c r="D104" i="1"/>
  <c r="S70" i="1"/>
  <c r="R70" i="1"/>
  <c r="N71" i="1"/>
  <c r="T70" i="1"/>
  <c r="V70" i="1" s="1"/>
  <c r="G69" i="1"/>
  <c r="O104" i="1"/>
  <c r="Q103" i="1"/>
  <c r="I71" i="1" l="1"/>
  <c r="K71" i="1" s="1"/>
  <c r="H71" i="1"/>
  <c r="G71" i="1" s="1"/>
  <c r="T71" i="1"/>
  <c r="V71" i="1" s="1"/>
  <c r="N72" i="1"/>
  <c r="S71" i="1"/>
  <c r="R71" i="1"/>
  <c r="L71" i="1" s="1"/>
  <c r="C74" i="1"/>
  <c r="E102" i="1"/>
  <c r="F101" i="1"/>
  <c r="D105" i="1"/>
  <c r="O105" i="1"/>
  <c r="Q104" i="1"/>
  <c r="G70" i="1"/>
  <c r="L70" i="1" s="1"/>
  <c r="H72" i="1" l="1"/>
  <c r="I72" i="1"/>
  <c r="K72" i="1" s="1"/>
  <c r="E103" i="1"/>
  <c r="F102" i="1"/>
  <c r="T72" i="1"/>
  <c r="R72" i="1" s="1"/>
  <c r="N73" i="1"/>
  <c r="S72" i="1"/>
  <c r="Q105" i="1"/>
  <c r="O106" i="1"/>
  <c r="C75" i="1"/>
  <c r="D106" i="1"/>
  <c r="H73" i="1" l="1"/>
  <c r="I73" i="1"/>
  <c r="K73" i="1" s="1"/>
  <c r="V72" i="1"/>
  <c r="O107" i="1"/>
  <c r="Q106" i="1"/>
  <c r="E104" i="1"/>
  <c r="F103" i="1"/>
  <c r="D107" i="1"/>
  <c r="S73" i="1"/>
  <c r="R73" i="1" s="1"/>
  <c r="N74" i="1"/>
  <c r="T73" i="1"/>
  <c r="V73" i="1" s="1"/>
  <c r="G72" i="1"/>
  <c r="L72" i="1" s="1"/>
  <c r="C76" i="1"/>
  <c r="H74" i="1" l="1"/>
  <c r="G74" i="1" s="1"/>
  <c r="I74" i="1"/>
  <c r="K74" i="1"/>
  <c r="E105" i="1"/>
  <c r="F104" i="1"/>
  <c r="O108" i="1"/>
  <c r="Q107" i="1"/>
  <c r="S74" i="1"/>
  <c r="N75" i="1"/>
  <c r="T74" i="1"/>
  <c r="V74" i="1" s="1"/>
  <c r="R74" i="1"/>
  <c r="L74" i="1" s="1"/>
  <c r="D108" i="1"/>
  <c r="G73" i="1"/>
  <c r="L73" i="1" s="1"/>
  <c r="C77" i="1"/>
  <c r="D109" i="1" l="1"/>
  <c r="Q108" i="1"/>
  <c r="O109" i="1"/>
  <c r="E106" i="1"/>
  <c r="F105" i="1"/>
  <c r="H75" i="1"/>
  <c r="I75" i="1"/>
  <c r="K75" i="1" s="1"/>
  <c r="T75" i="1"/>
  <c r="V75" i="1" s="1"/>
  <c r="N76" i="1"/>
  <c r="S75" i="1"/>
  <c r="R75" i="1" s="1"/>
  <c r="C78" i="1"/>
  <c r="I76" i="1" l="1"/>
  <c r="K76" i="1" s="1"/>
  <c r="H76" i="1"/>
  <c r="G75" i="1"/>
  <c r="L75" i="1" s="1"/>
  <c r="T76" i="1"/>
  <c r="V76" i="1"/>
  <c r="S76" i="1"/>
  <c r="R76" i="1" s="1"/>
  <c r="N77" i="1"/>
  <c r="O110" i="1"/>
  <c r="Q109" i="1"/>
  <c r="C79" i="1"/>
  <c r="E107" i="1"/>
  <c r="F106" i="1"/>
  <c r="D110" i="1"/>
  <c r="I77" i="1" l="1"/>
  <c r="H77" i="1"/>
  <c r="G77" i="1" s="1"/>
  <c r="K77" i="1"/>
  <c r="C80" i="1"/>
  <c r="G76" i="1"/>
  <c r="L76" i="1" s="1"/>
  <c r="D111" i="1"/>
  <c r="O111" i="1"/>
  <c r="Q110" i="1"/>
  <c r="E108" i="1"/>
  <c r="F107" i="1"/>
  <c r="S77" i="1"/>
  <c r="R77" i="1" s="1"/>
  <c r="L77" i="1" s="1"/>
  <c r="N78" i="1"/>
  <c r="T77" i="1"/>
  <c r="V77" i="1" s="1"/>
  <c r="E109" i="1" l="1"/>
  <c r="F108" i="1"/>
  <c r="C81" i="1"/>
  <c r="S78" i="1"/>
  <c r="R78" i="1" s="1"/>
  <c r="N79" i="1"/>
  <c r="T78" i="1"/>
  <c r="V78" i="1" s="1"/>
  <c r="H78" i="1"/>
  <c r="I78" i="1"/>
  <c r="K78" i="1" s="1"/>
  <c r="D112" i="1"/>
  <c r="O112" i="1"/>
  <c r="Q111" i="1"/>
  <c r="I79" i="1" l="1"/>
  <c r="K79" i="1" s="1"/>
  <c r="H79" i="1"/>
  <c r="G79" i="1" s="1"/>
  <c r="L78" i="1"/>
  <c r="D113" i="1"/>
  <c r="Q112" i="1"/>
  <c r="O113" i="1"/>
  <c r="G78" i="1"/>
  <c r="C82" i="1"/>
  <c r="T79" i="1"/>
  <c r="V79" i="1" s="1"/>
  <c r="N80" i="1"/>
  <c r="S79" i="1"/>
  <c r="E110" i="1"/>
  <c r="F109" i="1"/>
  <c r="I80" i="1" l="1"/>
  <c r="K80" i="1" s="1"/>
  <c r="H80" i="1"/>
  <c r="G80" i="1" s="1"/>
  <c r="D114" i="1"/>
  <c r="E111" i="1"/>
  <c r="F110" i="1"/>
  <c r="C83" i="1"/>
  <c r="R79" i="1"/>
  <c r="L79" i="1" s="1"/>
  <c r="O114" i="1"/>
  <c r="Q113" i="1"/>
  <c r="T80" i="1"/>
  <c r="V80" i="1" s="1"/>
  <c r="N81" i="1"/>
  <c r="S80" i="1"/>
  <c r="R80" i="1" s="1"/>
  <c r="L80" i="1" s="1"/>
  <c r="I81" i="1" l="1"/>
  <c r="K81" i="1" s="1"/>
  <c r="H81" i="1"/>
  <c r="G81" i="1" s="1"/>
  <c r="O115" i="1"/>
  <c r="Q114" i="1"/>
  <c r="E112" i="1"/>
  <c r="F111" i="1"/>
  <c r="D115" i="1"/>
  <c r="S81" i="1"/>
  <c r="R81" i="1" s="1"/>
  <c r="L81" i="1" s="1"/>
  <c r="N82" i="1"/>
  <c r="T81" i="1"/>
  <c r="V81" i="1" s="1"/>
  <c r="C84" i="1"/>
  <c r="H82" i="1" l="1"/>
  <c r="G82" i="1" s="1"/>
  <c r="I82" i="1"/>
  <c r="K82" i="1" s="1"/>
  <c r="C85" i="1"/>
  <c r="E113" i="1"/>
  <c r="F112" i="1"/>
  <c r="D116" i="1"/>
  <c r="O116" i="1"/>
  <c r="Q115" i="1"/>
  <c r="S82" i="1"/>
  <c r="R82" i="1" s="1"/>
  <c r="L82" i="1" s="1"/>
  <c r="N83" i="1"/>
  <c r="T82" i="1"/>
  <c r="V82" i="1" s="1"/>
  <c r="I83" i="1" l="1"/>
  <c r="K83" i="1" s="1"/>
  <c r="H83" i="1"/>
  <c r="G83" i="1" s="1"/>
  <c r="T83" i="1"/>
  <c r="V83" i="1" s="1"/>
  <c r="N84" i="1"/>
  <c r="S83" i="1"/>
  <c r="R83" i="1" s="1"/>
  <c r="L83" i="1" s="1"/>
  <c r="C86" i="1"/>
  <c r="D117" i="1"/>
  <c r="O117" i="1"/>
  <c r="Q116" i="1"/>
  <c r="E114" i="1"/>
  <c r="F113" i="1"/>
  <c r="I84" i="1" l="1"/>
  <c r="K84" i="1" s="1"/>
  <c r="H84" i="1"/>
  <c r="G84" i="1" s="1"/>
  <c r="D118" i="1"/>
  <c r="T84" i="1"/>
  <c r="V84" i="1" s="1"/>
  <c r="N85" i="1"/>
  <c r="S84" i="1"/>
  <c r="R84" i="1" s="1"/>
  <c r="L84" i="1" s="1"/>
  <c r="O118" i="1"/>
  <c r="Q117" i="1"/>
  <c r="C87" i="1"/>
  <c r="E115" i="1"/>
  <c r="F114" i="1"/>
  <c r="I85" i="1" l="1"/>
  <c r="K85" i="1" s="1"/>
  <c r="H85" i="1"/>
  <c r="G85" i="1" s="1"/>
  <c r="D119" i="1"/>
  <c r="O119" i="1"/>
  <c r="Q118" i="1"/>
  <c r="S85" i="1"/>
  <c r="R85" i="1" s="1"/>
  <c r="L85" i="1" s="1"/>
  <c r="N86" i="1"/>
  <c r="T85" i="1"/>
  <c r="V85" i="1" s="1"/>
  <c r="E116" i="1"/>
  <c r="F115" i="1"/>
  <c r="C88" i="1"/>
  <c r="H86" i="1" l="1"/>
  <c r="G86" i="1" s="1"/>
  <c r="I86" i="1"/>
  <c r="K86" i="1" s="1"/>
  <c r="Q119" i="1"/>
  <c r="O120" i="1"/>
  <c r="D120" i="1"/>
  <c r="C89" i="1"/>
  <c r="E117" i="1"/>
  <c r="F116" i="1"/>
  <c r="S86" i="1"/>
  <c r="R86" i="1" s="1"/>
  <c r="L86" i="1" s="1"/>
  <c r="N87" i="1"/>
  <c r="T86" i="1"/>
  <c r="V86" i="1" s="1"/>
  <c r="I87" i="1" l="1"/>
  <c r="K87" i="1" s="1"/>
  <c r="H87" i="1"/>
  <c r="G87" i="1" s="1"/>
  <c r="D121" i="1"/>
  <c r="T87" i="1"/>
  <c r="R87" i="1" s="1"/>
  <c r="L87" i="1" s="1"/>
  <c r="N88" i="1"/>
  <c r="S87" i="1"/>
  <c r="Q120" i="1"/>
  <c r="O121" i="1"/>
  <c r="C90" i="1"/>
  <c r="E118" i="1"/>
  <c r="F117" i="1"/>
  <c r="H88" i="1" l="1"/>
  <c r="G88" i="1" s="1"/>
  <c r="I88" i="1"/>
  <c r="K88" i="1" s="1"/>
  <c r="V87" i="1"/>
  <c r="D122" i="1"/>
  <c r="O122" i="1"/>
  <c r="Q121" i="1"/>
  <c r="C91" i="1"/>
  <c r="E119" i="1"/>
  <c r="F118" i="1"/>
  <c r="T88" i="1"/>
  <c r="V88" i="1" s="1"/>
  <c r="N89" i="1"/>
  <c r="S88" i="1"/>
  <c r="R88" i="1" s="1"/>
  <c r="L88" i="1" s="1"/>
  <c r="I89" i="1" l="1"/>
  <c r="K89" i="1" s="1"/>
  <c r="H89" i="1"/>
  <c r="G89" i="1" s="1"/>
  <c r="O123" i="1"/>
  <c r="Q122" i="1"/>
  <c r="D123" i="1"/>
  <c r="C92" i="1"/>
  <c r="E120" i="1"/>
  <c r="F119" i="1"/>
  <c r="S89" i="1"/>
  <c r="R89" i="1" s="1"/>
  <c r="L89" i="1" s="1"/>
  <c r="N90" i="1"/>
  <c r="T89" i="1"/>
  <c r="V89" i="1" s="1"/>
  <c r="I90" i="1" l="1"/>
  <c r="K90" i="1" s="1"/>
  <c r="H90" i="1"/>
  <c r="G90" i="1" s="1"/>
  <c r="D124" i="1"/>
  <c r="E121" i="1"/>
  <c r="F120" i="1"/>
  <c r="O124" i="1"/>
  <c r="Q123" i="1"/>
  <c r="S90" i="1"/>
  <c r="N91" i="1"/>
  <c r="T90" i="1"/>
  <c r="V90" i="1" s="1"/>
  <c r="R90" i="1"/>
  <c r="L90" i="1" s="1"/>
  <c r="C93" i="1"/>
  <c r="I91" i="1" l="1"/>
  <c r="K91" i="1" s="1"/>
  <c r="H91" i="1"/>
  <c r="G91" i="1" s="1"/>
  <c r="O125" i="1"/>
  <c r="Q124" i="1"/>
  <c r="C94" i="1"/>
  <c r="E122" i="1"/>
  <c r="F121" i="1"/>
  <c r="D125" i="1"/>
  <c r="R91" i="1"/>
  <c r="L91" i="1" s="1"/>
  <c r="S91" i="1"/>
  <c r="N92" i="1"/>
  <c r="T91" i="1"/>
  <c r="V91" i="1" s="1"/>
  <c r="H92" i="1" l="1"/>
  <c r="I92" i="1"/>
  <c r="K92" i="1" s="1"/>
  <c r="C95" i="1"/>
  <c r="D126" i="1"/>
  <c r="Q125" i="1"/>
  <c r="O126" i="1"/>
  <c r="E123" i="1"/>
  <c r="F122" i="1"/>
  <c r="T92" i="1"/>
  <c r="R92" i="1" s="1"/>
  <c r="N93" i="1"/>
  <c r="S92" i="1"/>
  <c r="I93" i="1" l="1"/>
  <c r="K93" i="1" s="1"/>
  <c r="H93" i="1"/>
  <c r="G93" i="1" s="1"/>
  <c r="V92" i="1"/>
  <c r="O127" i="1"/>
  <c r="Q126" i="1"/>
  <c r="C96" i="1"/>
  <c r="E124" i="1"/>
  <c r="F123" i="1"/>
  <c r="N94" i="1"/>
  <c r="D127" i="1"/>
  <c r="G92" i="1"/>
  <c r="L92" i="1" s="1"/>
  <c r="I94" i="1" l="1"/>
  <c r="K94" i="1" s="1"/>
  <c r="H94" i="1"/>
  <c r="G94" i="1" s="1"/>
  <c r="S93" i="1"/>
  <c r="R93" i="1" s="1"/>
  <c r="L93" i="1" s="1"/>
  <c r="O128" i="1"/>
  <c r="Q127" i="1"/>
  <c r="D128" i="1"/>
  <c r="E125" i="1"/>
  <c r="F124" i="1"/>
  <c r="N95" i="1"/>
  <c r="T93" i="1"/>
  <c r="V93" i="1" s="1"/>
  <c r="C97" i="1"/>
  <c r="S94" i="1" l="1"/>
  <c r="T94" i="1"/>
  <c r="V94" i="1" s="1"/>
  <c r="I95" i="1"/>
  <c r="K95" i="1" s="1"/>
  <c r="H95" i="1"/>
  <c r="G95" i="1" s="1"/>
  <c r="D129" i="1"/>
  <c r="O129" i="1"/>
  <c r="Q128" i="1"/>
  <c r="N96" i="1"/>
  <c r="C98" i="1"/>
  <c r="E126" i="1"/>
  <c r="F125" i="1"/>
  <c r="I96" i="1" l="1"/>
  <c r="H96" i="1"/>
  <c r="G96" i="1" s="1"/>
  <c r="K96" i="1"/>
  <c r="S95" i="1"/>
  <c r="T95" i="1"/>
  <c r="V95" i="1" s="1"/>
  <c r="N97" i="1"/>
  <c r="C99" i="1"/>
  <c r="D130" i="1"/>
  <c r="E127" i="1"/>
  <c r="F126" i="1"/>
  <c r="O130" i="1"/>
  <c r="Q129" i="1"/>
  <c r="R94" i="1"/>
  <c r="L94" i="1" s="1"/>
  <c r="T96" i="1" l="1"/>
  <c r="S96" i="1"/>
  <c r="R96" i="1" s="1"/>
  <c r="L96" i="1" s="1"/>
  <c r="V96" i="1"/>
  <c r="O131" i="1"/>
  <c r="Q130" i="1"/>
  <c r="H97" i="1"/>
  <c r="I97" i="1"/>
  <c r="K97" i="1" s="1"/>
  <c r="C100" i="1"/>
  <c r="E128" i="1"/>
  <c r="F127" i="1"/>
  <c r="R95" i="1"/>
  <c r="L95" i="1" s="1"/>
  <c r="D131" i="1"/>
  <c r="S97" i="1"/>
  <c r="T97" i="1"/>
  <c r="V97" i="1" s="1"/>
  <c r="N98" i="1"/>
  <c r="H98" i="1" l="1"/>
  <c r="G98" i="1" s="1"/>
  <c r="I98" i="1"/>
  <c r="K98" i="1" s="1"/>
  <c r="E129" i="1"/>
  <c r="F128" i="1"/>
  <c r="G97" i="1"/>
  <c r="R97" i="1"/>
  <c r="L97" i="1" s="1"/>
  <c r="C101" i="1"/>
  <c r="S98" i="1"/>
  <c r="N99" i="1"/>
  <c r="T98" i="1"/>
  <c r="V98" i="1" s="1"/>
  <c r="O132" i="1"/>
  <c r="Q131" i="1"/>
  <c r="D132" i="1"/>
  <c r="I99" i="1" l="1"/>
  <c r="K99" i="1" s="1"/>
  <c r="H99" i="1"/>
  <c r="G99" i="1" s="1"/>
  <c r="R98" i="1"/>
  <c r="L98" i="1" s="1"/>
  <c r="C102" i="1"/>
  <c r="N100" i="1"/>
  <c r="S99" i="1"/>
  <c r="R99" i="1" s="1"/>
  <c r="L99" i="1" s="1"/>
  <c r="T99" i="1"/>
  <c r="V99" i="1" s="1"/>
  <c r="D133" i="1"/>
  <c r="E130" i="1"/>
  <c r="F129" i="1"/>
  <c r="Q132" i="1"/>
  <c r="O133" i="1"/>
  <c r="I100" i="1" l="1"/>
  <c r="K100" i="1" s="1"/>
  <c r="H100" i="1"/>
  <c r="G100" i="1" s="1"/>
  <c r="D134" i="1"/>
  <c r="Q133" i="1"/>
  <c r="O134" i="1"/>
  <c r="T100" i="1"/>
  <c r="V100" i="1" s="1"/>
  <c r="N101" i="1"/>
  <c r="S100" i="1"/>
  <c r="R100" i="1" s="1"/>
  <c r="L100" i="1" s="1"/>
  <c r="C103" i="1"/>
  <c r="E131" i="1"/>
  <c r="F130" i="1"/>
  <c r="I101" i="1" l="1"/>
  <c r="K101" i="1" s="1"/>
  <c r="H101" i="1"/>
  <c r="G101" i="1" s="1"/>
  <c r="O135" i="1"/>
  <c r="Q134" i="1"/>
  <c r="E132" i="1"/>
  <c r="F131" i="1"/>
  <c r="S101" i="1"/>
  <c r="R101" i="1" s="1"/>
  <c r="L101" i="1" s="1"/>
  <c r="T101" i="1"/>
  <c r="N102" i="1"/>
  <c r="V101" i="1"/>
  <c r="C104" i="1"/>
  <c r="D135" i="1"/>
  <c r="H102" i="1" l="1"/>
  <c r="G102" i="1" s="1"/>
  <c r="I102" i="1"/>
  <c r="K102" i="1" s="1"/>
  <c r="C105" i="1"/>
  <c r="E133" i="1"/>
  <c r="F132" i="1"/>
  <c r="O136" i="1"/>
  <c r="Q135" i="1"/>
  <c r="S102" i="1"/>
  <c r="R102" i="1" s="1"/>
  <c r="L102" i="1" s="1"/>
  <c r="N103" i="1"/>
  <c r="T102" i="1"/>
  <c r="V102" i="1" s="1"/>
  <c r="D136" i="1"/>
  <c r="I103" i="1" l="1"/>
  <c r="K103" i="1" s="1"/>
  <c r="H103" i="1"/>
  <c r="G103" i="1" s="1"/>
  <c r="T103" i="1"/>
  <c r="V103" i="1" s="1"/>
  <c r="N104" i="1"/>
  <c r="S103" i="1"/>
  <c r="C106" i="1"/>
  <c r="Q136" i="1"/>
  <c r="O137" i="1"/>
  <c r="D137" i="1"/>
  <c r="E134" i="1"/>
  <c r="F133" i="1"/>
  <c r="H104" i="1" l="1"/>
  <c r="G104" i="1" s="1"/>
  <c r="I104" i="1"/>
  <c r="K104" i="1" s="1"/>
  <c r="R103" i="1"/>
  <c r="L103" i="1" s="1"/>
  <c r="T104" i="1"/>
  <c r="V104" i="1" s="1"/>
  <c r="S104" i="1"/>
  <c r="R104" i="1"/>
  <c r="L104" i="1" s="1"/>
  <c r="N105" i="1"/>
  <c r="O138" i="1"/>
  <c r="Q137" i="1"/>
  <c r="C107" i="1"/>
  <c r="D138" i="1"/>
  <c r="E135" i="1"/>
  <c r="F134" i="1"/>
  <c r="I105" i="1" l="1"/>
  <c r="K105" i="1" s="1"/>
  <c r="H105" i="1"/>
  <c r="G105" i="1" s="1"/>
  <c r="C108" i="1"/>
  <c r="E136" i="1"/>
  <c r="F135" i="1"/>
  <c r="O139" i="1"/>
  <c r="Q138" i="1"/>
  <c r="D139" i="1"/>
  <c r="S105" i="1"/>
  <c r="R105" i="1" s="1"/>
  <c r="L105" i="1" s="1"/>
  <c r="N106" i="1"/>
  <c r="T105" i="1"/>
  <c r="V105" i="1" s="1"/>
  <c r="I106" i="1" l="1"/>
  <c r="K106" i="1" s="1"/>
  <c r="H106" i="1"/>
  <c r="G106" i="1" s="1"/>
  <c r="D140" i="1"/>
  <c r="O140" i="1"/>
  <c r="Q139" i="1"/>
  <c r="C109" i="1"/>
  <c r="S106" i="1"/>
  <c r="R106" i="1" s="1"/>
  <c r="L106" i="1" s="1"/>
  <c r="N107" i="1"/>
  <c r="T106" i="1"/>
  <c r="V106" i="1" s="1"/>
  <c r="E137" i="1"/>
  <c r="F136" i="1"/>
  <c r="H107" i="1" l="1"/>
  <c r="G107" i="1" s="1"/>
  <c r="I107" i="1"/>
  <c r="K107" i="1" s="1"/>
  <c r="C110" i="1"/>
  <c r="T107" i="1"/>
  <c r="V107" i="1" s="1"/>
  <c r="N108" i="1"/>
  <c r="S107" i="1"/>
  <c r="R107" i="1" s="1"/>
  <c r="L107" i="1" s="1"/>
  <c r="O141" i="1"/>
  <c r="Q140" i="1"/>
  <c r="D141" i="1"/>
  <c r="E138" i="1"/>
  <c r="F137" i="1"/>
  <c r="I108" i="1" l="1"/>
  <c r="K108" i="1" s="1"/>
  <c r="H108" i="1"/>
  <c r="G108" i="1" s="1"/>
  <c r="D142" i="1"/>
  <c r="C111" i="1"/>
  <c r="O142" i="1"/>
  <c r="Q141" i="1"/>
  <c r="T108" i="1"/>
  <c r="V108" i="1" s="1"/>
  <c r="S108" i="1"/>
  <c r="R108" i="1" s="1"/>
  <c r="L108" i="1" s="1"/>
  <c r="N109" i="1"/>
  <c r="E139" i="1"/>
  <c r="F138" i="1"/>
  <c r="H109" i="1" l="1"/>
  <c r="G109" i="1" s="1"/>
  <c r="I109" i="1"/>
  <c r="K109" i="1" s="1"/>
  <c r="D143" i="1"/>
  <c r="O143" i="1"/>
  <c r="Q142" i="1"/>
  <c r="E140" i="1"/>
  <c r="F139" i="1"/>
  <c r="C112" i="1"/>
  <c r="S109" i="1"/>
  <c r="R109" i="1" s="1"/>
  <c r="L109" i="1" s="1"/>
  <c r="N110" i="1"/>
  <c r="T109" i="1"/>
  <c r="V109" i="1" s="1"/>
  <c r="H110" i="1" l="1"/>
  <c r="G110" i="1" s="1"/>
  <c r="I110" i="1"/>
  <c r="K110" i="1" s="1"/>
  <c r="O144" i="1"/>
  <c r="Q143" i="1"/>
  <c r="C113" i="1"/>
  <c r="D144" i="1"/>
  <c r="E141" i="1"/>
  <c r="F140" i="1"/>
  <c r="T110" i="1"/>
  <c r="V110" i="1" s="1"/>
  <c r="S110" i="1"/>
  <c r="R110" i="1" s="1"/>
  <c r="L110" i="1" s="1"/>
  <c r="N111" i="1"/>
  <c r="H111" i="1" l="1"/>
  <c r="I111" i="1"/>
  <c r="K111" i="1" s="1"/>
  <c r="C114" i="1"/>
  <c r="O145" i="1"/>
  <c r="Q144" i="1"/>
  <c r="E142" i="1"/>
  <c r="F141" i="1"/>
  <c r="D145" i="1"/>
  <c r="R111" i="1"/>
  <c r="V111" i="1"/>
  <c r="N112" i="1"/>
  <c r="S111" i="1"/>
  <c r="T111" i="1"/>
  <c r="H112" i="1" l="1"/>
  <c r="G112" i="1" s="1"/>
  <c r="I112" i="1"/>
  <c r="K112" i="1" s="1"/>
  <c r="E143" i="1"/>
  <c r="F142" i="1"/>
  <c r="C115" i="1"/>
  <c r="D146" i="1"/>
  <c r="N113" i="1"/>
  <c r="T112" i="1"/>
  <c r="V112" i="1"/>
  <c r="S112" i="1"/>
  <c r="R112" i="1" s="1"/>
  <c r="L112" i="1" s="1"/>
  <c r="O146" i="1"/>
  <c r="Q145" i="1"/>
  <c r="G111" i="1"/>
  <c r="L111" i="1" s="1"/>
  <c r="I113" i="1" l="1"/>
  <c r="K113" i="1" s="1"/>
  <c r="H113" i="1"/>
  <c r="G113" i="1" s="1"/>
  <c r="S113" i="1"/>
  <c r="R113" i="1" s="1"/>
  <c r="L113" i="1" s="1"/>
  <c r="T113" i="1"/>
  <c r="V113" i="1" s="1"/>
  <c r="N114" i="1"/>
  <c r="D147" i="1"/>
  <c r="E144" i="1"/>
  <c r="F143" i="1"/>
  <c r="O147" i="1"/>
  <c r="Q146" i="1"/>
  <c r="C116" i="1"/>
  <c r="I114" i="1" l="1"/>
  <c r="K114" i="1" s="1"/>
  <c r="H114" i="1"/>
  <c r="G114" i="1" s="1"/>
  <c r="E145" i="1"/>
  <c r="F144" i="1"/>
  <c r="T114" i="1"/>
  <c r="V114" i="1" s="1"/>
  <c r="S114" i="1"/>
  <c r="R114" i="1" s="1"/>
  <c r="L114" i="1" s="1"/>
  <c r="N115" i="1"/>
  <c r="O148" i="1"/>
  <c r="Q147" i="1"/>
  <c r="C117" i="1"/>
  <c r="D148" i="1"/>
  <c r="I115" i="1" l="1"/>
  <c r="K115" i="1" s="1"/>
  <c r="H115" i="1"/>
  <c r="G115" i="1" s="1"/>
  <c r="T115" i="1"/>
  <c r="V115" i="1" s="1"/>
  <c r="S115" i="1"/>
  <c r="R115" i="1" s="1"/>
  <c r="L115" i="1" s="1"/>
  <c r="N116" i="1"/>
  <c r="E146" i="1"/>
  <c r="F145" i="1"/>
  <c r="C118" i="1"/>
  <c r="Q148" i="1"/>
  <c r="O149" i="1"/>
  <c r="D149" i="1"/>
  <c r="I116" i="1" l="1"/>
  <c r="K116" i="1" s="1"/>
  <c r="H116" i="1"/>
  <c r="G116" i="1" s="1"/>
  <c r="D150" i="1"/>
  <c r="N117" i="1"/>
  <c r="T116" i="1"/>
  <c r="R116" i="1" s="1"/>
  <c r="L116" i="1" s="1"/>
  <c r="S116" i="1"/>
  <c r="C119" i="1"/>
  <c r="O150" i="1"/>
  <c r="Q149" i="1"/>
  <c r="E147" i="1"/>
  <c r="F146" i="1"/>
  <c r="H117" i="1" l="1"/>
  <c r="I117" i="1"/>
  <c r="K117" i="1" s="1"/>
  <c r="S117" i="1"/>
  <c r="R117" i="1" s="1"/>
  <c r="N118" i="1"/>
  <c r="T117" i="1"/>
  <c r="C120" i="1"/>
  <c r="D151" i="1"/>
  <c r="O151" i="1"/>
  <c r="Q150" i="1"/>
  <c r="E148" i="1"/>
  <c r="F147" i="1"/>
  <c r="V116" i="1"/>
  <c r="V117" i="1" s="1"/>
  <c r="I118" i="1" l="1"/>
  <c r="K118" i="1"/>
  <c r="H118" i="1"/>
  <c r="G118" i="1" s="1"/>
  <c r="T118" i="1"/>
  <c r="S118" i="1"/>
  <c r="R118" i="1" s="1"/>
  <c r="L118" i="1" s="1"/>
  <c r="N119" i="1"/>
  <c r="V118" i="1"/>
  <c r="D152" i="1"/>
  <c r="C121" i="1"/>
  <c r="O152" i="1"/>
  <c r="Q151" i="1"/>
  <c r="E149" i="1"/>
  <c r="F148" i="1"/>
  <c r="G117" i="1"/>
  <c r="L117" i="1" s="1"/>
  <c r="N120" i="1" l="1"/>
  <c r="T119" i="1"/>
  <c r="V119" i="1" s="1"/>
  <c r="S119" i="1"/>
  <c r="R119" i="1" s="1"/>
  <c r="H119" i="1"/>
  <c r="I119" i="1"/>
  <c r="K119" i="1"/>
  <c r="D153" i="1"/>
  <c r="C122" i="1"/>
  <c r="E150" i="1"/>
  <c r="F149" i="1"/>
  <c r="Q152" i="1"/>
  <c r="O153" i="1"/>
  <c r="C123" i="1" l="1"/>
  <c r="G119" i="1"/>
  <c r="L119" i="1" s="1"/>
  <c r="O154" i="1"/>
  <c r="Q153" i="1"/>
  <c r="E151" i="1"/>
  <c r="F150" i="1"/>
  <c r="I120" i="1"/>
  <c r="K120" i="1" s="1"/>
  <c r="H120" i="1"/>
  <c r="D154" i="1"/>
  <c r="N121" i="1"/>
  <c r="T120" i="1"/>
  <c r="V120" i="1" s="1"/>
  <c r="S120" i="1"/>
  <c r="R120" i="1" s="1"/>
  <c r="I121" i="1" l="1"/>
  <c r="K121" i="1" s="1"/>
  <c r="H121" i="1"/>
  <c r="G121" i="1" s="1"/>
  <c r="D155" i="1"/>
  <c r="G120" i="1"/>
  <c r="L120" i="1" s="1"/>
  <c r="C124" i="1"/>
  <c r="T121" i="1"/>
  <c r="R121" i="1" s="1"/>
  <c r="L121" i="1" s="1"/>
  <c r="S121" i="1"/>
  <c r="N122" i="1"/>
  <c r="E152" i="1"/>
  <c r="F151" i="1"/>
  <c r="O155" i="1"/>
  <c r="Q154" i="1"/>
  <c r="I122" i="1" l="1"/>
  <c r="H122" i="1"/>
  <c r="G122" i="1" s="1"/>
  <c r="K122" i="1"/>
  <c r="V121" i="1"/>
  <c r="D156" i="1"/>
  <c r="O156" i="1"/>
  <c r="Q155" i="1"/>
  <c r="E153" i="1"/>
  <c r="F152" i="1"/>
  <c r="S122" i="1"/>
  <c r="R122" i="1" s="1"/>
  <c r="L122" i="1" s="1"/>
  <c r="N123" i="1"/>
  <c r="T122" i="1"/>
  <c r="V122" i="1" s="1"/>
  <c r="C125" i="1"/>
  <c r="Q156" i="1" l="1"/>
  <c r="O157" i="1"/>
  <c r="C126" i="1"/>
  <c r="D157" i="1"/>
  <c r="H123" i="1"/>
  <c r="I123" i="1"/>
  <c r="K123" i="1" s="1"/>
  <c r="N124" i="1"/>
  <c r="T123" i="1"/>
  <c r="V123" i="1" s="1"/>
  <c r="R123" i="1"/>
  <c r="S123" i="1"/>
  <c r="E154" i="1"/>
  <c r="F153" i="1"/>
  <c r="I124" i="1" l="1"/>
  <c r="K124" i="1" s="1"/>
  <c r="H124" i="1"/>
  <c r="G124" i="1" s="1"/>
  <c r="C127" i="1"/>
  <c r="E155" i="1"/>
  <c r="F154" i="1"/>
  <c r="G123" i="1"/>
  <c r="L123" i="1" s="1"/>
  <c r="O158" i="1"/>
  <c r="Q157" i="1"/>
  <c r="T124" i="1"/>
  <c r="R124" i="1" s="1"/>
  <c r="L124" i="1" s="1"/>
  <c r="S124" i="1"/>
  <c r="N125" i="1"/>
  <c r="D158" i="1"/>
  <c r="H125" i="1" l="1"/>
  <c r="G125" i="1" s="1"/>
  <c r="I125" i="1"/>
  <c r="K125" i="1" s="1"/>
  <c r="C128" i="1"/>
  <c r="N126" i="1"/>
  <c r="V124" i="1"/>
  <c r="T125" i="1" s="1"/>
  <c r="V125" i="1" s="1"/>
  <c r="D159" i="1"/>
  <c r="E156" i="1"/>
  <c r="F155" i="1"/>
  <c r="O159" i="1"/>
  <c r="Q158" i="1"/>
  <c r="I126" i="1" l="1"/>
  <c r="K126" i="1" s="1"/>
  <c r="H126" i="1"/>
  <c r="G126" i="1" s="1"/>
  <c r="D160" i="1"/>
  <c r="S126" i="1"/>
  <c r="R126" i="1"/>
  <c r="L126" i="1" s="1"/>
  <c r="N127" i="1"/>
  <c r="T126" i="1"/>
  <c r="V126" i="1" s="1"/>
  <c r="C129" i="1"/>
  <c r="O160" i="1"/>
  <c r="Q159" i="1"/>
  <c r="S125" i="1"/>
  <c r="R125" i="1" s="1"/>
  <c r="L125" i="1" s="1"/>
  <c r="E157" i="1"/>
  <c r="F156" i="1"/>
  <c r="H127" i="1" l="1"/>
  <c r="G127" i="1" s="1"/>
  <c r="I127" i="1"/>
  <c r="K127" i="1" s="1"/>
  <c r="N128" i="1"/>
  <c r="T127" i="1"/>
  <c r="V127" i="1" s="1"/>
  <c r="S127" i="1"/>
  <c r="R127" i="1" s="1"/>
  <c r="L127" i="1" s="1"/>
  <c r="D161" i="1"/>
  <c r="O161" i="1"/>
  <c r="Q160" i="1"/>
  <c r="E158" i="1"/>
  <c r="F157" i="1"/>
  <c r="C130" i="1"/>
  <c r="H128" i="1" l="1"/>
  <c r="G128" i="1" s="1"/>
  <c r="I128" i="1"/>
  <c r="K128" i="1" s="1"/>
  <c r="E159" i="1"/>
  <c r="F158" i="1"/>
  <c r="T128" i="1"/>
  <c r="R128" i="1" s="1"/>
  <c r="L128" i="1" s="1"/>
  <c r="N129" i="1"/>
  <c r="S128" i="1"/>
  <c r="O162" i="1"/>
  <c r="Q161" i="1"/>
  <c r="C131" i="1"/>
  <c r="D162" i="1"/>
  <c r="H129" i="1" l="1"/>
  <c r="G129" i="1" s="1"/>
  <c r="I129" i="1"/>
  <c r="K129" i="1" s="1"/>
  <c r="V128" i="1"/>
  <c r="E160" i="1"/>
  <c r="F159" i="1"/>
  <c r="D163" i="1"/>
  <c r="O163" i="1"/>
  <c r="Q162" i="1"/>
  <c r="C132" i="1"/>
  <c r="T129" i="1"/>
  <c r="V129" i="1" s="1"/>
  <c r="S129" i="1"/>
  <c r="R129" i="1" s="1"/>
  <c r="L129" i="1" s="1"/>
  <c r="N130" i="1"/>
  <c r="I130" i="1" l="1"/>
  <c r="K130" i="1" s="1"/>
  <c r="H130" i="1"/>
  <c r="G130" i="1" s="1"/>
  <c r="D164" i="1"/>
  <c r="E161" i="1"/>
  <c r="F160" i="1"/>
  <c r="C133" i="1"/>
  <c r="S130" i="1"/>
  <c r="R130" i="1" s="1"/>
  <c r="L130" i="1" s="1"/>
  <c r="N131" i="1"/>
  <c r="V130" i="1"/>
  <c r="T130" i="1"/>
  <c r="O164" i="1"/>
  <c r="Q163" i="1"/>
  <c r="I131" i="1" l="1"/>
  <c r="K131" i="1" s="1"/>
  <c r="H131" i="1"/>
  <c r="G131" i="1" s="1"/>
  <c r="E162" i="1"/>
  <c r="F161" i="1"/>
  <c r="N132" i="1"/>
  <c r="T131" i="1"/>
  <c r="V131" i="1" s="1"/>
  <c r="S131" i="1"/>
  <c r="R131" i="1" s="1"/>
  <c r="L131" i="1" s="1"/>
  <c r="D165" i="1"/>
  <c r="O165" i="1"/>
  <c r="Q164" i="1"/>
  <c r="C134" i="1"/>
  <c r="I132" i="1" l="1"/>
  <c r="K132" i="1" s="1"/>
  <c r="H132" i="1"/>
  <c r="G132" i="1" s="1"/>
  <c r="E163" i="1"/>
  <c r="F162" i="1"/>
  <c r="T132" i="1"/>
  <c r="V132" i="1" s="1"/>
  <c r="S132" i="1"/>
  <c r="R132" i="1" s="1"/>
  <c r="L132" i="1" s="1"/>
  <c r="N133" i="1"/>
  <c r="D166" i="1"/>
  <c r="O166" i="1"/>
  <c r="Q165" i="1"/>
  <c r="C135" i="1"/>
  <c r="H133" i="1" l="1"/>
  <c r="G133" i="1" s="1"/>
  <c r="I133" i="1"/>
  <c r="K133" i="1" s="1"/>
  <c r="O167" i="1"/>
  <c r="Q166" i="1"/>
  <c r="E164" i="1"/>
  <c r="F163" i="1"/>
  <c r="C136" i="1"/>
  <c r="D167" i="1"/>
  <c r="T133" i="1"/>
  <c r="V133" i="1" s="1"/>
  <c r="S133" i="1"/>
  <c r="R133" i="1" s="1"/>
  <c r="L133" i="1" s="1"/>
  <c r="N134" i="1"/>
  <c r="H134" i="1" l="1"/>
  <c r="G134" i="1" s="1"/>
  <c r="I134" i="1"/>
  <c r="K134" i="1" s="1"/>
  <c r="E165" i="1"/>
  <c r="F164" i="1"/>
  <c r="O168" i="1"/>
  <c r="Q167" i="1"/>
  <c r="S134" i="1"/>
  <c r="R134" i="1" s="1"/>
  <c r="L134" i="1" s="1"/>
  <c r="N135" i="1"/>
  <c r="T134" i="1"/>
  <c r="V134" i="1" s="1"/>
  <c r="D168" i="1"/>
  <c r="C137" i="1"/>
  <c r="I135" i="1" l="1"/>
  <c r="K135" i="1" s="1"/>
  <c r="H135" i="1"/>
  <c r="G135" i="1" s="1"/>
  <c r="C138" i="1"/>
  <c r="D169" i="1"/>
  <c r="O169" i="1"/>
  <c r="Q168" i="1"/>
  <c r="E166" i="1"/>
  <c r="F165" i="1"/>
  <c r="N136" i="1"/>
  <c r="V135" i="1"/>
  <c r="S135" i="1"/>
  <c r="T135" i="1"/>
  <c r="R135" i="1" s="1"/>
  <c r="L135" i="1" s="1"/>
  <c r="H136" i="1" l="1"/>
  <c r="G136" i="1" s="1"/>
  <c r="I136" i="1"/>
  <c r="K136" i="1" s="1"/>
  <c r="C139" i="1"/>
  <c r="O170" i="1"/>
  <c r="Q169" i="1"/>
  <c r="E167" i="1"/>
  <c r="F166" i="1"/>
  <c r="T136" i="1"/>
  <c r="V136" i="1" s="1"/>
  <c r="N137" i="1"/>
  <c r="R136" i="1"/>
  <c r="L136" i="1" s="1"/>
  <c r="S136" i="1"/>
  <c r="D170" i="1"/>
  <c r="I137" i="1" l="1"/>
  <c r="K137" i="1" s="1"/>
  <c r="H137" i="1"/>
  <c r="G137" i="1" s="1"/>
  <c r="C140" i="1"/>
  <c r="T137" i="1"/>
  <c r="S137" i="1"/>
  <c r="R137" i="1" s="1"/>
  <c r="L137" i="1" s="1"/>
  <c r="V137" i="1"/>
  <c r="N138" i="1"/>
  <c r="E168" i="1"/>
  <c r="F167" i="1"/>
  <c r="D171" i="1"/>
  <c r="O171" i="1"/>
  <c r="Q170" i="1"/>
  <c r="H138" i="1" l="1"/>
  <c r="I138" i="1"/>
  <c r="K138" i="1" s="1"/>
  <c r="E169" i="1"/>
  <c r="F168" i="1"/>
  <c r="C141" i="1"/>
  <c r="O172" i="1"/>
  <c r="Q171" i="1"/>
  <c r="D172" i="1"/>
  <c r="S138" i="1"/>
  <c r="R138" i="1" s="1"/>
  <c r="N139" i="1"/>
  <c r="T138" i="1"/>
  <c r="V138" i="1" s="1"/>
  <c r="H139" i="1" l="1"/>
  <c r="G139" i="1" s="1"/>
  <c r="I139" i="1"/>
  <c r="K139" i="1" s="1"/>
  <c r="C142" i="1"/>
  <c r="E170" i="1"/>
  <c r="F169" i="1"/>
  <c r="O173" i="1"/>
  <c r="Q172" i="1"/>
  <c r="D173" i="1"/>
  <c r="N140" i="1"/>
  <c r="T139" i="1"/>
  <c r="V139" i="1" s="1"/>
  <c r="S139" i="1"/>
  <c r="R139" i="1" s="1"/>
  <c r="L139" i="1" s="1"/>
  <c r="G138" i="1"/>
  <c r="L138" i="1" s="1"/>
  <c r="H140" i="1" l="1"/>
  <c r="G140" i="1" s="1"/>
  <c r="I140" i="1"/>
  <c r="K140" i="1" s="1"/>
  <c r="D174" i="1"/>
  <c r="T140" i="1"/>
  <c r="V140" i="1" s="1"/>
  <c r="S140" i="1"/>
  <c r="R140" i="1" s="1"/>
  <c r="L140" i="1" s="1"/>
  <c r="N141" i="1"/>
  <c r="O174" i="1"/>
  <c r="Q173" i="1"/>
  <c r="E171" i="1"/>
  <c r="F170" i="1"/>
  <c r="C143" i="1"/>
  <c r="I141" i="1" l="1"/>
  <c r="K141" i="1" s="1"/>
  <c r="H141" i="1"/>
  <c r="G141" i="1" s="1"/>
  <c r="D175" i="1"/>
  <c r="E172" i="1"/>
  <c r="F171" i="1"/>
  <c r="C144" i="1"/>
  <c r="O175" i="1"/>
  <c r="Q174" i="1"/>
  <c r="T141" i="1"/>
  <c r="V141" i="1" s="1"/>
  <c r="S141" i="1"/>
  <c r="R141" i="1" s="1"/>
  <c r="L141" i="1" s="1"/>
  <c r="N142" i="1"/>
  <c r="H142" i="1" l="1"/>
  <c r="I142" i="1"/>
  <c r="K142" i="1" s="1"/>
  <c r="E173" i="1"/>
  <c r="F172" i="1"/>
  <c r="O176" i="1"/>
  <c r="Q175" i="1"/>
  <c r="D176" i="1"/>
  <c r="S142" i="1"/>
  <c r="R142" i="1" s="1"/>
  <c r="N143" i="1"/>
  <c r="V142" i="1"/>
  <c r="T142" i="1"/>
  <c r="C145" i="1"/>
  <c r="H143" i="1" l="1"/>
  <c r="G143" i="1" s="1"/>
  <c r="I143" i="1"/>
  <c r="K143" i="1" s="1"/>
  <c r="D177" i="1"/>
  <c r="C146" i="1"/>
  <c r="Q176" i="1"/>
  <c r="O177" i="1"/>
  <c r="E174" i="1"/>
  <c r="F173" i="1"/>
  <c r="G142" i="1"/>
  <c r="L142" i="1" s="1"/>
  <c r="N144" i="1"/>
  <c r="T143" i="1"/>
  <c r="V143" i="1" s="1"/>
  <c r="S143" i="1"/>
  <c r="R143" i="1" s="1"/>
  <c r="L143" i="1" s="1"/>
  <c r="H144" i="1" l="1"/>
  <c r="G144" i="1" s="1"/>
  <c r="I144" i="1"/>
  <c r="K144" i="1" s="1"/>
  <c r="E175" i="1"/>
  <c r="F174" i="1"/>
  <c r="D178" i="1"/>
  <c r="C147" i="1"/>
  <c r="O178" i="1"/>
  <c r="Q177" i="1"/>
  <c r="T144" i="1"/>
  <c r="R144" i="1" s="1"/>
  <c r="L144" i="1" s="1"/>
  <c r="N145" i="1"/>
  <c r="S144" i="1"/>
  <c r="H145" i="1" l="1"/>
  <c r="G145" i="1" s="1"/>
  <c r="I145" i="1"/>
  <c r="K145" i="1" s="1"/>
  <c r="D179" i="1"/>
  <c r="V144" i="1"/>
  <c r="O179" i="1"/>
  <c r="Q178" i="1"/>
  <c r="E176" i="1"/>
  <c r="F175" i="1"/>
  <c r="C148" i="1"/>
  <c r="T145" i="1"/>
  <c r="V145" i="1" s="1"/>
  <c r="S145" i="1"/>
  <c r="R145" i="1" s="1"/>
  <c r="L145" i="1" s="1"/>
  <c r="N146" i="1"/>
  <c r="H146" i="1" l="1"/>
  <c r="I146" i="1"/>
  <c r="K146" i="1" s="1"/>
  <c r="C149" i="1"/>
  <c r="D180" i="1"/>
  <c r="O180" i="1"/>
  <c r="Q179" i="1"/>
  <c r="S146" i="1"/>
  <c r="R146" i="1" s="1"/>
  <c r="N147" i="1"/>
  <c r="V146" i="1"/>
  <c r="T146" i="1"/>
  <c r="E177" i="1"/>
  <c r="F176" i="1"/>
  <c r="I147" i="1" l="1"/>
  <c r="K147" i="1" s="1"/>
  <c r="H147" i="1"/>
  <c r="G147" i="1" s="1"/>
  <c r="N148" i="1"/>
  <c r="V147" i="1"/>
  <c r="S147" i="1"/>
  <c r="R147" i="1" s="1"/>
  <c r="L147" i="1" s="1"/>
  <c r="T147" i="1"/>
  <c r="C150" i="1"/>
  <c r="O181" i="1"/>
  <c r="Q180" i="1"/>
  <c r="E178" i="1"/>
  <c r="F177" i="1"/>
  <c r="D181" i="1"/>
  <c r="G146" i="1"/>
  <c r="L146" i="1" s="1"/>
  <c r="K148" i="1" l="1"/>
  <c r="I148" i="1"/>
  <c r="H148" i="1"/>
  <c r="G148" i="1" s="1"/>
  <c r="C151" i="1"/>
  <c r="V148" i="1"/>
  <c r="T148" i="1"/>
  <c r="S148" i="1"/>
  <c r="R148" i="1"/>
  <c r="L148" i="1" s="1"/>
  <c r="N149" i="1"/>
  <c r="O182" i="1"/>
  <c r="Q181" i="1"/>
  <c r="D182" i="1"/>
  <c r="E179" i="1"/>
  <c r="F178" i="1"/>
  <c r="H149" i="1" l="1"/>
  <c r="G149" i="1" s="1"/>
  <c r="I149" i="1"/>
  <c r="K149" i="1" s="1"/>
  <c r="D183" i="1"/>
  <c r="C152" i="1"/>
  <c r="O183" i="1"/>
  <c r="Q182" i="1"/>
  <c r="T149" i="1"/>
  <c r="V149" i="1" s="1"/>
  <c r="S149" i="1"/>
  <c r="R149" i="1" s="1"/>
  <c r="L149" i="1" s="1"/>
  <c r="N150" i="1"/>
  <c r="E180" i="1"/>
  <c r="F179" i="1"/>
  <c r="I150" i="1" l="1"/>
  <c r="K150" i="1" s="1"/>
  <c r="H150" i="1"/>
  <c r="C153" i="1"/>
  <c r="D184" i="1"/>
  <c r="S150" i="1"/>
  <c r="R150" i="1" s="1"/>
  <c r="N151" i="1"/>
  <c r="T150" i="1"/>
  <c r="V150" i="1" s="1"/>
  <c r="O184" i="1"/>
  <c r="Q183" i="1"/>
  <c r="E181" i="1"/>
  <c r="F180" i="1"/>
  <c r="I151" i="1" l="1"/>
  <c r="H151" i="1"/>
  <c r="G151" i="1" s="1"/>
  <c r="K151" i="1"/>
  <c r="O185" i="1"/>
  <c r="Q184" i="1"/>
  <c r="N152" i="1"/>
  <c r="T151" i="1"/>
  <c r="V151" i="1" s="1"/>
  <c r="S151" i="1"/>
  <c r="R151" i="1" s="1"/>
  <c r="L151" i="1" s="1"/>
  <c r="C154" i="1"/>
  <c r="E182" i="1"/>
  <c r="F181" i="1"/>
  <c r="D185" i="1"/>
  <c r="G150" i="1"/>
  <c r="L150" i="1" s="1"/>
  <c r="E183" i="1" l="1"/>
  <c r="F182" i="1"/>
  <c r="C155" i="1"/>
  <c r="T152" i="1"/>
  <c r="R152" i="1" s="1"/>
  <c r="L152" i="1" s="1"/>
  <c r="S152" i="1"/>
  <c r="N153" i="1"/>
  <c r="O186" i="1"/>
  <c r="Q185" i="1"/>
  <c r="I152" i="1"/>
  <c r="K152" i="1" s="1"/>
  <c r="H152" i="1"/>
  <c r="G152" i="1" s="1"/>
  <c r="D186" i="1"/>
  <c r="K153" i="1" l="1"/>
  <c r="I153" i="1"/>
  <c r="H153" i="1"/>
  <c r="G153" i="1" s="1"/>
  <c r="V152" i="1"/>
  <c r="C156" i="1"/>
  <c r="T153" i="1"/>
  <c r="S153" i="1"/>
  <c r="R153" i="1" s="1"/>
  <c r="L153" i="1" s="1"/>
  <c r="V153" i="1"/>
  <c r="N154" i="1"/>
  <c r="Q186" i="1"/>
  <c r="O187" i="1"/>
  <c r="D187" i="1"/>
  <c r="E184" i="1"/>
  <c r="F183" i="1"/>
  <c r="O188" i="1" l="1"/>
  <c r="Q187" i="1"/>
  <c r="S154" i="1"/>
  <c r="R154" i="1" s="1"/>
  <c r="L154" i="1" s="1"/>
  <c r="N155" i="1"/>
  <c r="T154" i="1"/>
  <c r="V154" i="1" s="1"/>
  <c r="C157" i="1"/>
  <c r="D188" i="1"/>
  <c r="E185" i="1"/>
  <c r="F184" i="1"/>
  <c r="I154" i="1"/>
  <c r="H154" i="1"/>
  <c r="G154" i="1" s="1"/>
  <c r="K154" i="1"/>
  <c r="C158" i="1" l="1"/>
  <c r="N156" i="1"/>
  <c r="T155" i="1"/>
  <c r="V155" i="1" s="1"/>
  <c r="S155" i="1"/>
  <c r="E186" i="1"/>
  <c r="F185" i="1"/>
  <c r="D189" i="1"/>
  <c r="H155" i="1"/>
  <c r="G155" i="1" s="1"/>
  <c r="K155" i="1"/>
  <c r="I155" i="1"/>
  <c r="O189" i="1"/>
  <c r="Q188" i="1"/>
  <c r="T156" i="1" l="1"/>
  <c r="V156" i="1" s="1"/>
  <c r="S156" i="1"/>
  <c r="R156" i="1"/>
  <c r="N157" i="1"/>
  <c r="D190" i="1"/>
  <c r="C159" i="1"/>
  <c r="E187" i="1"/>
  <c r="F186" i="1"/>
  <c r="I156" i="1"/>
  <c r="K156" i="1" s="1"/>
  <c r="H156" i="1"/>
  <c r="O190" i="1"/>
  <c r="Q189" i="1"/>
  <c r="R155" i="1"/>
  <c r="L155" i="1" s="1"/>
  <c r="I157" i="1" l="1"/>
  <c r="K157" i="1" s="1"/>
  <c r="H157" i="1"/>
  <c r="G157" i="1" s="1"/>
  <c r="D191" i="1"/>
  <c r="E188" i="1"/>
  <c r="F187" i="1"/>
  <c r="T157" i="1"/>
  <c r="R157" i="1" s="1"/>
  <c r="L157" i="1" s="1"/>
  <c r="S157" i="1"/>
  <c r="N158" i="1"/>
  <c r="C160" i="1"/>
  <c r="O191" i="1"/>
  <c r="Q190" i="1"/>
  <c r="G156" i="1"/>
  <c r="L156" i="1" s="1"/>
  <c r="H158" i="1" l="1"/>
  <c r="G158" i="1" s="1"/>
  <c r="I158" i="1"/>
  <c r="K158" i="1" s="1"/>
  <c r="E189" i="1"/>
  <c r="F188" i="1"/>
  <c r="N159" i="1"/>
  <c r="D192" i="1"/>
  <c r="O192" i="1"/>
  <c r="Q191" i="1"/>
  <c r="V157" i="1"/>
  <c r="T158" i="1" s="1"/>
  <c r="V158" i="1" s="1"/>
  <c r="C161" i="1"/>
  <c r="I159" i="1" l="1"/>
  <c r="K159" i="1" s="1"/>
  <c r="H159" i="1"/>
  <c r="S158" i="1"/>
  <c r="R158" i="1" s="1"/>
  <c r="L158" i="1" s="1"/>
  <c r="C162" i="1"/>
  <c r="Q192" i="1"/>
  <c r="O193" i="1"/>
  <c r="N160" i="1"/>
  <c r="T159" i="1"/>
  <c r="V159" i="1" s="1"/>
  <c r="S159" i="1"/>
  <c r="R159" i="1" s="1"/>
  <c r="E190" i="1"/>
  <c r="F189" i="1"/>
  <c r="D193" i="1"/>
  <c r="I160" i="1" l="1"/>
  <c r="H160" i="1"/>
  <c r="G160" i="1" s="1"/>
  <c r="K160" i="1"/>
  <c r="E191" i="1"/>
  <c r="F190" i="1"/>
  <c r="C163" i="1"/>
  <c r="T160" i="1"/>
  <c r="S160" i="1"/>
  <c r="R160" i="1" s="1"/>
  <c r="L160" i="1" s="1"/>
  <c r="N161" i="1"/>
  <c r="V160" i="1"/>
  <c r="D194" i="1"/>
  <c r="O194" i="1"/>
  <c r="Q193" i="1"/>
  <c r="G159" i="1"/>
  <c r="L159" i="1" s="1"/>
  <c r="C164" i="1" l="1"/>
  <c r="T161" i="1"/>
  <c r="R161" i="1" s="1"/>
  <c r="L161" i="1" s="1"/>
  <c r="N162" i="1"/>
  <c r="S161" i="1"/>
  <c r="E192" i="1"/>
  <c r="F191" i="1"/>
  <c r="I161" i="1"/>
  <c r="H161" i="1"/>
  <c r="G161" i="1" s="1"/>
  <c r="K161" i="1"/>
  <c r="O195" i="1"/>
  <c r="Q194" i="1"/>
  <c r="D195" i="1"/>
  <c r="O196" i="1" l="1"/>
  <c r="Q195" i="1"/>
  <c r="C165" i="1"/>
  <c r="V161" i="1"/>
  <c r="S162" i="1" s="1"/>
  <c r="R162" i="1" s="1"/>
  <c r="I162" i="1"/>
  <c r="K162" i="1" s="1"/>
  <c r="H162" i="1"/>
  <c r="E193" i="1"/>
  <c r="F192" i="1"/>
  <c r="D196" i="1"/>
  <c r="N163" i="1"/>
  <c r="T162" i="1"/>
  <c r="H163" i="1" l="1"/>
  <c r="I163" i="1"/>
  <c r="K163" i="1" s="1"/>
  <c r="D197" i="1"/>
  <c r="C166" i="1"/>
  <c r="N164" i="1"/>
  <c r="V162" i="1"/>
  <c r="E194" i="1"/>
  <c r="F193" i="1"/>
  <c r="G162" i="1"/>
  <c r="L162" i="1" s="1"/>
  <c r="Q196" i="1"/>
  <c r="O197" i="1"/>
  <c r="I164" i="1" l="1"/>
  <c r="K164" i="1" s="1"/>
  <c r="H164" i="1"/>
  <c r="G164" i="1" s="1"/>
  <c r="S163" i="1"/>
  <c r="R163" i="1" s="1"/>
  <c r="L163" i="1" s="1"/>
  <c r="O198" i="1"/>
  <c r="Q197" i="1"/>
  <c r="N165" i="1"/>
  <c r="D198" i="1"/>
  <c r="T163" i="1"/>
  <c r="V163" i="1" s="1"/>
  <c r="C167" i="1"/>
  <c r="E195" i="1"/>
  <c r="F194" i="1"/>
  <c r="G163" i="1"/>
  <c r="S164" i="1" l="1"/>
  <c r="R164" i="1" s="1"/>
  <c r="L164" i="1" s="1"/>
  <c r="T164" i="1"/>
  <c r="V164" i="1" s="1"/>
  <c r="I165" i="1"/>
  <c r="K165" i="1" s="1"/>
  <c r="H165" i="1"/>
  <c r="O199" i="1"/>
  <c r="Q198" i="1"/>
  <c r="C168" i="1"/>
  <c r="D199" i="1"/>
  <c r="E196" i="1"/>
  <c r="F195" i="1"/>
  <c r="N166" i="1"/>
  <c r="K166" i="1" l="1"/>
  <c r="I166" i="1"/>
  <c r="H166" i="1"/>
  <c r="G166" i="1" s="1"/>
  <c r="S165" i="1"/>
  <c r="R165" i="1" s="1"/>
  <c r="L165" i="1" s="1"/>
  <c r="T165" i="1"/>
  <c r="V165" i="1" s="1"/>
  <c r="E197" i="1"/>
  <c r="F196" i="1"/>
  <c r="O200" i="1"/>
  <c r="Q199" i="1"/>
  <c r="N167" i="1"/>
  <c r="D200" i="1"/>
  <c r="G165" i="1"/>
  <c r="C169" i="1"/>
  <c r="S166" i="1" l="1"/>
  <c r="R166" i="1" s="1"/>
  <c r="L166" i="1" s="1"/>
  <c r="T166" i="1"/>
  <c r="V166" i="1" s="1"/>
  <c r="D201" i="1"/>
  <c r="E198" i="1"/>
  <c r="F197" i="1"/>
  <c r="C170" i="1"/>
  <c r="O201" i="1"/>
  <c r="Q200" i="1"/>
  <c r="N168" i="1"/>
  <c r="I167" i="1"/>
  <c r="K167" i="1" s="1"/>
  <c r="H167" i="1"/>
  <c r="I168" i="1" l="1"/>
  <c r="K168" i="1" s="1"/>
  <c r="H168" i="1"/>
  <c r="G168" i="1" s="1"/>
  <c r="T167" i="1"/>
  <c r="V167" i="1" s="1"/>
  <c r="S167" i="1"/>
  <c r="R167" i="1" s="1"/>
  <c r="L167" i="1" s="1"/>
  <c r="G167" i="1"/>
  <c r="E199" i="1"/>
  <c r="F198" i="1"/>
  <c r="C171" i="1"/>
  <c r="D202" i="1"/>
  <c r="O202" i="1"/>
  <c r="Q201" i="1"/>
  <c r="N169" i="1"/>
  <c r="T168" i="1" l="1"/>
  <c r="V168" i="1" s="1"/>
  <c r="S168" i="1"/>
  <c r="R168" i="1" s="1"/>
  <c r="L168" i="1" s="1"/>
  <c r="I169" i="1"/>
  <c r="K169" i="1" s="1"/>
  <c r="H169" i="1"/>
  <c r="E200" i="1"/>
  <c r="F199" i="1"/>
  <c r="C172" i="1"/>
  <c r="D203" i="1"/>
  <c r="N170" i="1"/>
  <c r="O203" i="1"/>
  <c r="Q202" i="1"/>
  <c r="I170" i="1" l="1"/>
  <c r="K170" i="1" s="1"/>
  <c r="H170" i="1"/>
  <c r="T169" i="1"/>
  <c r="V169" i="1" s="1"/>
  <c r="S169" i="1"/>
  <c r="E201" i="1"/>
  <c r="F200" i="1"/>
  <c r="D204" i="1"/>
  <c r="G169" i="1"/>
  <c r="C173" i="1"/>
  <c r="O204" i="1"/>
  <c r="Q203" i="1"/>
  <c r="N171" i="1"/>
  <c r="S170" i="1" l="1"/>
  <c r="R170" i="1" s="1"/>
  <c r="T170" i="1"/>
  <c r="V170" i="1" s="1"/>
  <c r="H171" i="1"/>
  <c r="G171" i="1" s="1"/>
  <c r="K171" i="1"/>
  <c r="I171" i="1"/>
  <c r="E202" i="1"/>
  <c r="F201" i="1"/>
  <c r="C174" i="1"/>
  <c r="R169" i="1"/>
  <c r="L169" i="1" s="1"/>
  <c r="G170" i="1"/>
  <c r="O205" i="1"/>
  <c r="Q204" i="1"/>
  <c r="N172" i="1"/>
  <c r="D205" i="1"/>
  <c r="V171" i="1" l="1"/>
  <c r="S172" i="1" s="1"/>
  <c r="R172" i="1" s="1"/>
  <c r="T171" i="1"/>
  <c r="S171" i="1"/>
  <c r="R171" i="1" s="1"/>
  <c r="L171" i="1" s="1"/>
  <c r="O206" i="1"/>
  <c r="Q205" i="1"/>
  <c r="D206" i="1"/>
  <c r="I172" i="1"/>
  <c r="K172" i="1" s="1"/>
  <c r="H172" i="1"/>
  <c r="E203" i="1"/>
  <c r="F202" i="1"/>
  <c r="T172" i="1"/>
  <c r="N173" i="1"/>
  <c r="V172" i="1"/>
  <c r="C175" i="1"/>
  <c r="L170" i="1"/>
  <c r="I173" i="1" l="1"/>
  <c r="K173" i="1" s="1"/>
  <c r="H173" i="1"/>
  <c r="G173" i="1" s="1"/>
  <c r="T173" i="1"/>
  <c r="V173" i="1" s="1"/>
  <c r="N174" i="1"/>
  <c r="S173" i="1"/>
  <c r="R173" i="1" s="1"/>
  <c r="L173" i="1" s="1"/>
  <c r="D207" i="1"/>
  <c r="O207" i="1"/>
  <c r="Q206" i="1"/>
  <c r="E204" i="1"/>
  <c r="F203" i="1"/>
  <c r="C176" i="1"/>
  <c r="G172" i="1"/>
  <c r="L172" i="1" s="1"/>
  <c r="H174" i="1" l="1"/>
  <c r="G174" i="1" s="1"/>
  <c r="I174" i="1"/>
  <c r="K174" i="1" s="1"/>
  <c r="N175" i="1"/>
  <c r="T174" i="1"/>
  <c r="S174" i="1"/>
  <c r="R174" i="1" s="1"/>
  <c r="L174" i="1" s="1"/>
  <c r="V174" i="1"/>
  <c r="E205" i="1"/>
  <c r="F204" i="1"/>
  <c r="O208" i="1"/>
  <c r="Q207" i="1"/>
  <c r="C177" i="1"/>
  <c r="D208" i="1"/>
  <c r="K175" i="1" l="1"/>
  <c r="I175" i="1"/>
  <c r="H175" i="1"/>
  <c r="G175" i="1" s="1"/>
  <c r="S175" i="1"/>
  <c r="N176" i="1"/>
  <c r="T175" i="1"/>
  <c r="V175" i="1" s="1"/>
  <c r="C178" i="1"/>
  <c r="Q208" i="1"/>
  <c r="O209" i="1"/>
  <c r="D209" i="1"/>
  <c r="E206" i="1"/>
  <c r="F205" i="1"/>
  <c r="Q209" i="1" l="1"/>
  <c r="O210" i="1"/>
  <c r="T176" i="1"/>
  <c r="S176" i="1"/>
  <c r="N177" i="1"/>
  <c r="V176" i="1"/>
  <c r="R176" i="1"/>
  <c r="R175" i="1"/>
  <c r="L175" i="1" s="1"/>
  <c r="D210" i="1"/>
  <c r="C179" i="1"/>
  <c r="E207" i="1"/>
  <c r="F206" i="1"/>
  <c r="H176" i="1"/>
  <c r="I176" i="1"/>
  <c r="K176" i="1" s="1"/>
  <c r="I177" i="1" l="1"/>
  <c r="K177" i="1" s="1"/>
  <c r="H177" i="1"/>
  <c r="G177" i="1" s="1"/>
  <c r="E208" i="1"/>
  <c r="F207" i="1"/>
  <c r="L176" i="1"/>
  <c r="R177" i="1"/>
  <c r="L177" i="1" s="1"/>
  <c r="T177" i="1"/>
  <c r="V177" i="1" s="1"/>
  <c r="N178" i="1"/>
  <c r="S177" i="1"/>
  <c r="G176" i="1"/>
  <c r="C180" i="1"/>
  <c r="D211" i="1"/>
  <c r="O211" i="1"/>
  <c r="Q210" i="1"/>
  <c r="I178" i="1" l="1"/>
  <c r="K178" i="1" s="1"/>
  <c r="H178" i="1"/>
  <c r="G178" i="1" s="1"/>
  <c r="C181" i="1"/>
  <c r="O212" i="1"/>
  <c r="Q211" i="1"/>
  <c r="E209" i="1"/>
  <c r="F208" i="1"/>
  <c r="D212" i="1"/>
  <c r="N179" i="1"/>
  <c r="T178" i="1"/>
  <c r="R178" i="1" s="1"/>
  <c r="L178" i="1" s="1"/>
  <c r="S178" i="1"/>
  <c r="H179" i="1" l="1"/>
  <c r="G179" i="1" s="1"/>
  <c r="I179" i="1"/>
  <c r="K179" i="1" s="1"/>
  <c r="C182" i="1"/>
  <c r="N180" i="1"/>
  <c r="D213" i="1"/>
  <c r="V178" i="1"/>
  <c r="E210" i="1"/>
  <c r="F209" i="1"/>
  <c r="O213" i="1"/>
  <c r="Q212" i="1"/>
  <c r="H180" i="1" l="1"/>
  <c r="I180" i="1"/>
  <c r="K180" i="1" s="1"/>
  <c r="D214" i="1"/>
  <c r="T179" i="1"/>
  <c r="V179" i="1" s="1"/>
  <c r="S179" i="1"/>
  <c r="O214" i="1"/>
  <c r="Q213" i="1"/>
  <c r="N181" i="1"/>
  <c r="C183" i="1"/>
  <c r="E211" i="1"/>
  <c r="F210" i="1"/>
  <c r="T180" i="1" l="1"/>
  <c r="V180" i="1" s="1"/>
  <c r="S180" i="1"/>
  <c r="R180" i="1" s="1"/>
  <c r="H181" i="1"/>
  <c r="I181" i="1"/>
  <c r="K181" i="1" s="1"/>
  <c r="R179" i="1"/>
  <c r="L179" i="1" s="1"/>
  <c r="E212" i="1"/>
  <c r="F211" i="1"/>
  <c r="N182" i="1"/>
  <c r="D215" i="1"/>
  <c r="G180" i="1"/>
  <c r="C184" i="1"/>
  <c r="O215" i="1"/>
  <c r="Q214" i="1"/>
  <c r="I182" i="1" l="1"/>
  <c r="K182" i="1" s="1"/>
  <c r="H182" i="1"/>
  <c r="G182" i="1" s="1"/>
  <c r="T181" i="1"/>
  <c r="V181" i="1" s="1"/>
  <c r="S181" i="1"/>
  <c r="E213" i="1"/>
  <c r="F212" i="1"/>
  <c r="O216" i="1"/>
  <c r="Q215" i="1"/>
  <c r="N183" i="1"/>
  <c r="G181" i="1"/>
  <c r="D216" i="1"/>
  <c r="C185" i="1"/>
  <c r="L180" i="1"/>
  <c r="S182" i="1" l="1"/>
  <c r="T182" i="1"/>
  <c r="V182" i="1" s="1"/>
  <c r="H183" i="1"/>
  <c r="I183" i="1"/>
  <c r="K183" i="1" s="1"/>
  <c r="E214" i="1"/>
  <c r="F213" i="1"/>
  <c r="R181" i="1"/>
  <c r="L181" i="1" s="1"/>
  <c r="C186" i="1"/>
  <c r="N184" i="1"/>
  <c r="D217" i="1"/>
  <c r="O217" i="1"/>
  <c r="Q216" i="1"/>
  <c r="T183" i="1" l="1"/>
  <c r="V183" i="1" s="1"/>
  <c r="S183" i="1"/>
  <c r="R183" i="1" s="1"/>
  <c r="I184" i="1"/>
  <c r="K184" i="1" s="1"/>
  <c r="H184" i="1"/>
  <c r="G184" i="1" s="1"/>
  <c r="E215" i="1"/>
  <c r="F214" i="1"/>
  <c r="O218" i="1"/>
  <c r="Q217" i="1"/>
  <c r="C187" i="1"/>
  <c r="G183" i="1"/>
  <c r="D218" i="1"/>
  <c r="N185" i="1"/>
  <c r="R182" i="1"/>
  <c r="L182" i="1" s="1"/>
  <c r="H185" i="1" l="1"/>
  <c r="I185" i="1"/>
  <c r="K185" i="1" s="1"/>
  <c r="T184" i="1"/>
  <c r="S184" i="1"/>
  <c r="R184" i="1" s="1"/>
  <c r="L184" i="1" s="1"/>
  <c r="V184" i="1"/>
  <c r="E216" i="1"/>
  <c r="F215" i="1"/>
  <c r="N186" i="1"/>
  <c r="S185" i="1"/>
  <c r="C188" i="1"/>
  <c r="L183" i="1"/>
  <c r="D219" i="1"/>
  <c r="O219" i="1"/>
  <c r="Q218" i="1"/>
  <c r="H186" i="1" l="1"/>
  <c r="I186" i="1"/>
  <c r="K186" i="1" s="1"/>
  <c r="T185" i="1"/>
  <c r="V185" i="1" s="1"/>
  <c r="N187" i="1"/>
  <c r="D220" i="1"/>
  <c r="E217" i="1"/>
  <c r="F216" i="1"/>
  <c r="O220" i="1"/>
  <c r="Q219" i="1"/>
  <c r="C189" i="1"/>
  <c r="G185" i="1"/>
  <c r="S186" i="1" l="1"/>
  <c r="T186" i="1"/>
  <c r="V186" i="1" s="1"/>
  <c r="H187" i="1"/>
  <c r="I187" i="1"/>
  <c r="K187" i="1" s="1"/>
  <c r="O221" i="1"/>
  <c r="Q220" i="1"/>
  <c r="R185" i="1"/>
  <c r="L185" i="1" s="1"/>
  <c r="C190" i="1"/>
  <c r="D221" i="1"/>
  <c r="E218" i="1"/>
  <c r="F217" i="1"/>
  <c r="N188" i="1"/>
  <c r="G186" i="1"/>
  <c r="I188" i="1" l="1"/>
  <c r="K188" i="1" s="1"/>
  <c r="H188" i="1"/>
  <c r="T187" i="1"/>
  <c r="V187" i="1" s="1"/>
  <c r="S187" i="1"/>
  <c r="D222" i="1"/>
  <c r="G187" i="1"/>
  <c r="N189" i="1"/>
  <c r="O222" i="1"/>
  <c r="Q221" i="1"/>
  <c r="C191" i="1"/>
  <c r="E219" i="1"/>
  <c r="F218" i="1"/>
  <c r="R186" i="1"/>
  <c r="L186" i="1" s="1"/>
  <c r="T188" i="1" l="1"/>
  <c r="V188" i="1" s="1"/>
  <c r="S188" i="1"/>
  <c r="H189" i="1"/>
  <c r="G189" i="1" s="1"/>
  <c r="I189" i="1"/>
  <c r="K189" i="1" s="1"/>
  <c r="E220" i="1"/>
  <c r="F219" i="1"/>
  <c r="R187" i="1"/>
  <c r="L187" i="1" s="1"/>
  <c r="D223" i="1"/>
  <c r="N190" i="1"/>
  <c r="O223" i="1"/>
  <c r="Q222" i="1"/>
  <c r="G188" i="1"/>
  <c r="C192" i="1"/>
  <c r="I190" i="1" l="1"/>
  <c r="K190" i="1" s="1"/>
  <c r="H190" i="1"/>
  <c r="S189" i="1"/>
  <c r="R189" i="1" s="1"/>
  <c r="L189" i="1" s="1"/>
  <c r="V189" i="1"/>
  <c r="S190" i="1" s="1"/>
  <c r="R190" i="1" s="1"/>
  <c r="T189" i="1"/>
  <c r="E221" i="1"/>
  <c r="F220" i="1"/>
  <c r="C193" i="1"/>
  <c r="D224" i="1"/>
  <c r="R188" i="1"/>
  <c r="L188" i="1" s="1"/>
  <c r="N191" i="1"/>
  <c r="T190" i="1"/>
  <c r="V190" i="1" s="1"/>
  <c r="O224" i="1"/>
  <c r="Q223" i="1"/>
  <c r="H191" i="1" l="1"/>
  <c r="G191" i="1" s="1"/>
  <c r="I191" i="1"/>
  <c r="K191" i="1" s="1"/>
  <c r="E222" i="1"/>
  <c r="F221" i="1"/>
  <c r="O225" i="1"/>
  <c r="Q224" i="1"/>
  <c r="D225" i="1"/>
  <c r="C194" i="1"/>
  <c r="G190" i="1"/>
  <c r="L190" i="1" s="1"/>
  <c r="R191" i="1"/>
  <c r="N192" i="1"/>
  <c r="T191" i="1"/>
  <c r="V191" i="1" s="1"/>
  <c r="S191" i="1"/>
  <c r="I192" i="1" l="1"/>
  <c r="K192" i="1" s="1"/>
  <c r="H192" i="1"/>
  <c r="G192" i="1" s="1"/>
  <c r="O226" i="1"/>
  <c r="Q225" i="1"/>
  <c r="T192" i="1"/>
  <c r="V192" i="1" s="1"/>
  <c r="S192" i="1"/>
  <c r="R192" i="1" s="1"/>
  <c r="L192" i="1" s="1"/>
  <c r="N193" i="1"/>
  <c r="C195" i="1"/>
  <c r="E223" i="1"/>
  <c r="F222" i="1"/>
  <c r="L191" i="1"/>
  <c r="D226" i="1"/>
  <c r="H193" i="1" l="1"/>
  <c r="G193" i="1" s="1"/>
  <c r="I193" i="1"/>
  <c r="K193" i="1" s="1"/>
  <c r="T193" i="1"/>
  <c r="V193" i="1" s="1"/>
  <c r="N194" i="1"/>
  <c r="S193" i="1"/>
  <c r="R193" i="1" s="1"/>
  <c r="L193" i="1" s="1"/>
  <c r="E224" i="1"/>
  <c r="F223" i="1"/>
  <c r="O227" i="1"/>
  <c r="Q226" i="1"/>
  <c r="D227" i="1"/>
  <c r="C196" i="1"/>
  <c r="I194" i="1" l="1"/>
  <c r="K194" i="1" s="1"/>
  <c r="H194" i="1"/>
  <c r="G194" i="1" s="1"/>
  <c r="N195" i="1"/>
  <c r="T194" i="1"/>
  <c r="V194" i="1" s="1"/>
  <c r="S194" i="1"/>
  <c r="D228" i="1"/>
  <c r="C197" i="1"/>
  <c r="O228" i="1"/>
  <c r="Q227" i="1"/>
  <c r="E225" i="1"/>
  <c r="F224" i="1"/>
  <c r="I195" i="1" l="1"/>
  <c r="K195" i="1" s="1"/>
  <c r="H195" i="1"/>
  <c r="G195" i="1" s="1"/>
  <c r="R194" i="1"/>
  <c r="L194" i="1" s="1"/>
  <c r="V195" i="1"/>
  <c r="N196" i="1"/>
  <c r="S195" i="1"/>
  <c r="R195" i="1" s="1"/>
  <c r="L195" i="1" s="1"/>
  <c r="T195" i="1"/>
  <c r="O229" i="1"/>
  <c r="Q228" i="1"/>
  <c r="C198" i="1"/>
  <c r="E226" i="1"/>
  <c r="F225" i="1"/>
  <c r="D229" i="1"/>
  <c r="I196" i="1" l="1"/>
  <c r="K196" i="1" s="1"/>
  <c r="H196" i="1"/>
  <c r="G196" i="1" s="1"/>
  <c r="T196" i="1"/>
  <c r="V196" i="1" s="1"/>
  <c r="S196" i="1"/>
  <c r="R196" i="1" s="1"/>
  <c r="L196" i="1" s="1"/>
  <c r="N197" i="1"/>
  <c r="C199" i="1"/>
  <c r="D230" i="1"/>
  <c r="O230" i="1"/>
  <c r="Q229" i="1"/>
  <c r="E227" i="1"/>
  <c r="F226" i="1"/>
  <c r="I197" i="1" l="1"/>
  <c r="K197" i="1" s="1"/>
  <c r="H197" i="1"/>
  <c r="D231" i="1"/>
  <c r="T197" i="1"/>
  <c r="V197" i="1" s="1"/>
  <c r="S197" i="1"/>
  <c r="R197" i="1" s="1"/>
  <c r="N198" i="1"/>
  <c r="O231" i="1"/>
  <c r="Q230" i="1"/>
  <c r="E228" i="1"/>
  <c r="F227" i="1"/>
  <c r="C200" i="1"/>
  <c r="I198" i="1" l="1"/>
  <c r="K198" i="1" s="1"/>
  <c r="H198" i="1"/>
  <c r="C201" i="1"/>
  <c r="E229" i="1"/>
  <c r="F228" i="1"/>
  <c r="D232" i="1"/>
  <c r="Q231" i="1"/>
  <c r="O232" i="1"/>
  <c r="N199" i="1"/>
  <c r="T198" i="1"/>
  <c r="S198" i="1"/>
  <c r="V198" i="1"/>
  <c r="R198" i="1"/>
  <c r="G197" i="1"/>
  <c r="L197" i="1" s="1"/>
  <c r="I199" i="1" l="1"/>
  <c r="K199" i="1" s="1"/>
  <c r="H199" i="1"/>
  <c r="G199" i="1" s="1"/>
  <c r="O233" i="1"/>
  <c r="Q232" i="1"/>
  <c r="C202" i="1"/>
  <c r="T199" i="1"/>
  <c r="V199" i="1" s="1"/>
  <c r="S199" i="1"/>
  <c r="R199" i="1" s="1"/>
  <c r="L199" i="1" s="1"/>
  <c r="N200" i="1"/>
  <c r="L198" i="1"/>
  <c r="D233" i="1"/>
  <c r="G198" i="1"/>
  <c r="E230" i="1"/>
  <c r="F229" i="1"/>
  <c r="H200" i="1" l="1"/>
  <c r="G200" i="1" s="1"/>
  <c r="I200" i="1"/>
  <c r="K200" i="1" s="1"/>
  <c r="E231" i="1"/>
  <c r="F230" i="1"/>
  <c r="O234" i="1"/>
  <c r="Q233" i="1"/>
  <c r="T200" i="1"/>
  <c r="V200" i="1" s="1"/>
  <c r="S200" i="1"/>
  <c r="R200" i="1" s="1"/>
  <c r="L200" i="1" s="1"/>
  <c r="N201" i="1"/>
  <c r="D234" i="1"/>
  <c r="C203" i="1"/>
  <c r="I201" i="1" l="1"/>
  <c r="K201" i="1" s="1"/>
  <c r="H201" i="1"/>
  <c r="G201" i="1" s="1"/>
  <c r="O235" i="1"/>
  <c r="Q234" i="1"/>
  <c r="D235" i="1"/>
  <c r="E232" i="1"/>
  <c r="F231" i="1"/>
  <c r="C204" i="1"/>
  <c r="S201" i="1"/>
  <c r="R201" i="1" s="1"/>
  <c r="L201" i="1" s="1"/>
  <c r="T201" i="1"/>
  <c r="V201" i="1" s="1"/>
  <c r="N202" i="1"/>
  <c r="I202" i="1" l="1"/>
  <c r="K202" i="1" s="1"/>
  <c r="H202" i="1"/>
  <c r="G202" i="1" s="1"/>
  <c r="E233" i="1"/>
  <c r="F232" i="1"/>
  <c r="D236" i="1"/>
  <c r="O236" i="1"/>
  <c r="Q235" i="1"/>
  <c r="N203" i="1"/>
  <c r="T202" i="1"/>
  <c r="S202" i="1"/>
  <c r="R202" i="1" s="1"/>
  <c r="L202" i="1" s="1"/>
  <c r="V202" i="1"/>
  <c r="C205" i="1"/>
  <c r="H203" i="1" l="1"/>
  <c r="I203" i="1"/>
  <c r="K203" i="1" s="1"/>
  <c r="O237" i="1"/>
  <c r="Q236" i="1"/>
  <c r="D237" i="1"/>
  <c r="E234" i="1"/>
  <c r="F233" i="1"/>
  <c r="N204" i="1"/>
  <c r="T203" i="1"/>
  <c r="V203" i="1" s="1"/>
  <c r="S203" i="1"/>
  <c r="R203" i="1" s="1"/>
  <c r="C206" i="1"/>
  <c r="H204" i="1" l="1"/>
  <c r="I204" i="1"/>
  <c r="K204" i="1" s="1"/>
  <c r="E235" i="1"/>
  <c r="F234" i="1"/>
  <c r="D238" i="1"/>
  <c r="T204" i="1"/>
  <c r="S204" i="1"/>
  <c r="N205" i="1"/>
  <c r="V204" i="1"/>
  <c r="R204" i="1"/>
  <c r="O238" i="1"/>
  <c r="Q237" i="1"/>
  <c r="C207" i="1"/>
  <c r="G203" i="1"/>
  <c r="L203" i="1" s="1"/>
  <c r="I205" i="1" l="1"/>
  <c r="K205" i="1" s="1"/>
  <c r="H205" i="1"/>
  <c r="G205" i="1" s="1"/>
  <c r="E236" i="1"/>
  <c r="F235" i="1"/>
  <c r="D239" i="1"/>
  <c r="O239" i="1"/>
  <c r="Q238" i="1"/>
  <c r="S205" i="1"/>
  <c r="N206" i="1"/>
  <c r="T205" i="1"/>
  <c r="R205" i="1" s="1"/>
  <c r="L205" i="1" s="1"/>
  <c r="G204" i="1"/>
  <c r="L204" i="1" s="1"/>
  <c r="C208" i="1"/>
  <c r="I206" i="1" l="1"/>
  <c r="K206" i="1" s="1"/>
  <c r="H206" i="1"/>
  <c r="G206" i="1" s="1"/>
  <c r="D240" i="1"/>
  <c r="N207" i="1"/>
  <c r="S206" i="1"/>
  <c r="V205" i="1"/>
  <c r="E237" i="1"/>
  <c r="F236" i="1"/>
  <c r="Q239" i="1"/>
  <c r="O240" i="1"/>
  <c r="C209" i="1"/>
  <c r="H207" i="1" l="1"/>
  <c r="I207" i="1"/>
  <c r="K207" i="1" s="1"/>
  <c r="T206" i="1"/>
  <c r="V206" i="1" s="1"/>
  <c r="N208" i="1"/>
  <c r="O241" i="1"/>
  <c r="Q240" i="1"/>
  <c r="E238" i="1"/>
  <c r="F237" i="1"/>
  <c r="D241" i="1"/>
  <c r="C210" i="1"/>
  <c r="S207" i="1" l="1"/>
  <c r="T207" i="1"/>
  <c r="V207" i="1" s="1"/>
  <c r="I208" i="1"/>
  <c r="H208" i="1"/>
  <c r="G208" i="1" s="1"/>
  <c r="K208" i="1"/>
  <c r="O242" i="1"/>
  <c r="Q241" i="1"/>
  <c r="G207" i="1"/>
  <c r="C211" i="1"/>
  <c r="N209" i="1"/>
  <c r="R206" i="1"/>
  <c r="L206" i="1" s="1"/>
  <c r="E239" i="1"/>
  <c r="F238" i="1"/>
  <c r="D242" i="1"/>
  <c r="S208" i="1" l="1"/>
  <c r="T208" i="1"/>
  <c r="V208" i="1" s="1"/>
  <c r="O243" i="1"/>
  <c r="Q242" i="1"/>
  <c r="I209" i="1"/>
  <c r="H209" i="1"/>
  <c r="G209" i="1" s="1"/>
  <c r="K209" i="1"/>
  <c r="C212" i="1"/>
  <c r="D243" i="1"/>
  <c r="E240" i="1"/>
  <c r="F239" i="1"/>
  <c r="N210" i="1"/>
  <c r="R207" i="1"/>
  <c r="L207" i="1" s="1"/>
  <c r="S209" i="1" l="1"/>
  <c r="T209" i="1"/>
  <c r="V209" i="1" s="1"/>
  <c r="N211" i="1"/>
  <c r="Q243" i="1"/>
  <c r="O244" i="1"/>
  <c r="H210" i="1"/>
  <c r="I210" i="1"/>
  <c r="K210" i="1" s="1"/>
  <c r="C213" i="1"/>
  <c r="R208" i="1"/>
  <c r="L208" i="1" s="1"/>
  <c r="E241" i="1"/>
  <c r="F240" i="1"/>
  <c r="D244" i="1"/>
  <c r="I211" i="1" l="1"/>
  <c r="K211" i="1" s="1"/>
  <c r="H211" i="1"/>
  <c r="G211" i="1" s="1"/>
  <c r="T210" i="1"/>
  <c r="V210" i="1" s="1"/>
  <c r="S210" i="1"/>
  <c r="N212" i="1"/>
  <c r="D245" i="1"/>
  <c r="E242" i="1"/>
  <c r="F241" i="1"/>
  <c r="G210" i="1"/>
  <c r="O245" i="1"/>
  <c r="Q244" i="1"/>
  <c r="C214" i="1"/>
  <c r="R209" i="1"/>
  <c r="L209" i="1" s="1"/>
  <c r="S211" i="1" l="1"/>
  <c r="R211" i="1" s="1"/>
  <c r="L211" i="1" s="1"/>
  <c r="T211" i="1"/>
  <c r="V211" i="1" s="1"/>
  <c r="I212" i="1"/>
  <c r="K212" i="1"/>
  <c r="H212" i="1"/>
  <c r="E243" i="1"/>
  <c r="F242" i="1"/>
  <c r="R210" i="1"/>
  <c r="L210" i="1" s="1"/>
  <c r="C215" i="1"/>
  <c r="D246" i="1"/>
  <c r="O246" i="1"/>
  <c r="Q245" i="1"/>
  <c r="N213" i="1"/>
  <c r="T212" i="1" l="1"/>
  <c r="V212" i="1" s="1"/>
  <c r="S212" i="1"/>
  <c r="R212" i="1" s="1"/>
  <c r="L212" i="1" s="1"/>
  <c r="G212" i="1"/>
  <c r="D247" i="1"/>
  <c r="C216" i="1"/>
  <c r="I213" i="1"/>
  <c r="K213" i="1" s="1"/>
  <c r="H213" i="1"/>
  <c r="N214" i="1"/>
  <c r="E244" i="1"/>
  <c r="F243" i="1"/>
  <c r="O247" i="1"/>
  <c r="Q246" i="1"/>
  <c r="H214" i="1" l="1"/>
  <c r="I214" i="1"/>
  <c r="K214" i="1" s="1"/>
  <c r="S213" i="1"/>
  <c r="V213" i="1"/>
  <c r="T214" i="1" s="1"/>
  <c r="T213" i="1"/>
  <c r="N215" i="1"/>
  <c r="G213" i="1"/>
  <c r="D248" i="1"/>
  <c r="E245" i="1"/>
  <c r="F244" i="1"/>
  <c r="Q247" i="1"/>
  <c r="O248" i="1"/>
  <c r="C217" i="1"/>
  <c r="H215" i="1" l="1"/>
  <c r="I215" i="1"/>
  <c r="K215" i="1" s="1"/>
  <c r="E246" i="1"/>
  <c r="F245" i="1"/>
  <c r="V214" i="1"/>
  <c r="C218" i="1"/>
  <c r="R213" i="1"/>
  <c r="L213" i="1" s="1"/>
  <c r="T215" i="1"/>
  <c r="V215" i="1" s="1"/>
  <c r="S215" i="1"/>
  <c r="N216" i="1"/>
  <c r="R215" i="1"/>
  <c r="O249" i="1"/>
  <c r="Q248" i="1"/>
  <c r="S214" i="1"/>
  <c r="R214" i="1" s="1"/>
  <c r="D249" i="1"/>
  <c r="G214" i="1"/>
  <c r="H216" i="1" l="1"/>
  <c r="I216" i="1"/>
  <c r="K216" i="1" s="1"/>
  <c r="V216" i="1"/>
  <c r="T216" i="1"/>
  <c r="N217" i="1"/>
  <c r="S216" i="1"/>
  <c r="R216" i="1" s="1"/>
  <c r="C219" i="1"/>
  <c r="D250" i="1"/>
  <c r="L214" i="1"/>
  <c r="E247" i="1"/>
  <c r="F246" i="1"/>
  <c r="Q249" i="1"/>
  <c r="O250" i="1"/>
  <c r="L215" i="1"/>
  <c r="G215" i="1"/>
  <c r="I217" i="1" l="1"/>
  <c r="H217" i="1"/>
  <c r="G217" i="1" s="1"/>
  <c r="K217" i="1"/>
  <c r="D251" i="1"/>
  <c r="Q250" i="1"/>
  <c r="O251" i="1"/>
  <c r="C220" i="1"/>
  <c r="N218" i="1"/>
  <c r="T217" i="1"/>
  <c r="V217" i="1" s="1"/>
  <c r="S217" i="1"/>
  <c r="R217" i="1" s="1"/>
  <c r="L217" i="1" s="1"/>
  <c r="E248" i="1"/>
  <c r="F247" i="1"/>
  <c r="G216" i="1"/>
  <c r="L216" i="1" s="1"/>
  <c r="T218" i="1" l="1"/>
  <c r="V218" i="1" s="1"/>
  <c r="N219" i="1"/>
  <c r="S218" i="1"/>
  <c r="R218" i="1" s="1"/>
  <c r="L218" i="1" s="1"/>
  <c r="D252" i="1"/>
  <c r="E249" i="1"/>
  <c r="F248" i="1"/>
  <c r="C221" i="1"/>
  <c r="H218" i="1"/>
  <c r="G218" i="1" s="1"/>
  <c r="K218" i="1"/>
  <c r="I218" i="1"/>
  <c r="O252" i="1"/>
  <c r="Q251" i="1"/>
  <c r="C222" i="1" l="1"/>
  <c r="T219" i="1"/>
  <c r="V219" i="1" s="1"/>
  <c r="S219" i="1"/>
  <c r="R219" i="1" s="1"/>
  <c r="L219" i="1" s="1"/>
  <c r="N220" i="1"/>
  <c r="I219" i="1"/>
  <c r="K219" i="1" s="1"/>
  <c r="H219" i="1"/>
  <c r="G219" i="1" s="1"/>
  <c r="O253" i="1"/>
  <c r="Q252" i="1"/>
  <c r="E250" i="1"/>
  <c r="F249" i="1"/>
  <c r="D253" i="1"/>
  <c r="H220" i="1" l="1"/>
  <c r="I220" i="1"/>
  <c r="K220" i="1" s="1"/>
  <c r="T220" i="1"/>
  <c r="V220" i="1" s="1"/>
  <c r="S220" i="1"/>
  <c r="R220" i="1" s="1"/>
  <c r="N221" i="1"/>
  <c r="E251" i="1"/>
  <c r="F250" i="1"/>
  <c r="O254" i="1"/>
  <c r="Q253" i="1"/>
  <c r="D254" i="1"/>
  <c r="C223" i="1"/>
  <c r="I221" i="1" l="1"/>
  <c r="K221" i="1" s="1"/>
  <c r="H221" i="1"/>
  <c r="G221" i="1" s="1"/>
  <c r="D255" i="1"/>
  <c r="O255" i="1"/>
  <c r="Q254" i="1"/>
  <c r="N222" i="1"/>
  <c r="T221" i="1"/>
  <c r="S221" i="1"/>
  <c r="R221" i="1" s="1"/>
  <c r="L221" i="1" s="1"/>
  <c r="V221" i="1"/>
  <c r="C224" i="1"/>
  <c r="E252" i="1"/>
  <c r="F251" i="1"/>
  <c r="G220" i="1"/>
  <c r="L220" i="1" s="1"/>
  <c r="I222" i="1" l="1"/>
  <c r="K222" i="1" s="1"/>
  <c r="H222" i="1"/>
  <c r="G222" i="1" s="1"/>
  <c r="O256" i="1"/>
  <c r="Q255" i="1"/>
  <c r="D256" i="1"/>
  <c r="E253" i="1"/>
  <c r="F252" i="1"/>
  <c r="C225" i="1"/>
  <c r="N223" i="1"/>
  <c r="S222" i="1"/>
  <c r="T222" i="1"/>
  <c r="R222" i="1" s="1"/>
  <c r="L222" i="1" s="1"/>
  <c r="H223" i="1" l="1"/>
  <c r="I223" i="1"/>
  <c r="K223" i="1" s="1"/>
  <c r="V222" i="1"/>
  <c r="C226" i="1"/>
  <c r="E254" i="1"/>
  <c r="F253" i="1"/>
  <c r="D257" i="1"/>
  <c r="O257" i="1"/>
  <c r="Q256" i="1"/>
  <c r="T223" i="1"/>
  <c r="V223" i="1" s="1"/>
  <c r="S223" i="1"/>
  <c r="R223" i="1" s="1"/>
  <c r="N224" i="1"/>
  <c r="H224" i="1" l="1"/>
  <c r="G224" i="1" s="1"/>
  <c r="I224" i="1"/>
  <c r="K224" i="1" s="1"/>
  <c r="N225" i="1"/>
  <c r="S224" i="1"/>
  <c r="R224" i="1" s="1"/>
  <c r="L224" i="1" s="1"/>
  <c r="T224" i="1"/>
  <c r="V224" i="1" s="1"/>
  <c r="O258" i="1"/>
  <c r="Q257" i="1"/>
  <c r="D258" i="1"/>
  <c r="C227" i="1"/>
  <c r="E255" i="1"/>
  <c r="F254" i="1"/>
  <c r="G223" i="1"/>
  <c r="L223" i="1" s="1"/>
  <c r="I225" i="1" l="1"/>
  <c r="K225" i="1" s="1"/>
  <c r="H225" i="1"/>
  <c r="G225" i="1" s="1"/>
  <c r="N226" i="1"/>
  <c r="T225" i="1"/>
  <c r="S225" i="1"/>
  <c r="V225" i="1"/>
  <c r="R225" i="1"/>
  <c r="L225" i="1" s="1"/>
  <c r="C228" i="1"/>
  <c r="D259" i="1"/>
  <c r="E256" i="1"/>
  <c r="F255" i="1"/>
  <c r="Q258" i="1"/>
  <c r="O259" i="1"/>
  <c r="I226" i="1" l="1"/>
  <c r="K226" i="1" s="1"/>
  <c r="H226" i="1"/>
  <c r="G226" i="1" s="1"/>
  <c r="T226" i="1"/>
  <c r="V226" i="1" s="1"/>
  <c r="N227" i="1"/>
  <c r="S226" i="1"/>
  <c r="R226" i="1" s="1"/>
  <c r="L226" i="1" s="1"/>
  <c r="C229" i="1"/>
  <c r="E257" i="1"/>
  <c r="F256" i="1"/>
  <c r="D260" i="1"/>
  <c r="O260" i="1"/>
  <c r="Q259" i="1"/>
  <c r="I227" i="1" l="1"/>
  <c r="K227" i="1" s="1"/>
  <c r="H227" i="1"/>
  <c r="G227" i="1" s="1"/>
  <c r="T227" i="1"/>
  <c r="S227" i="1"/>
  <c r="R227" i="1" s="1"/>
  <c r="L227" i="1" s="1"/>
  <c r="N228" i="1"/>
  <c r="V227" i="1"/>
  <c r="C230" i="1"/>
  <c r="E258" i="1"/>
  <c r="F257" i="1"/>
  <c r="D261" i="1"/>
  <c r="Q260" i="1"/>
  <c r="O261" i="1"/>
  <c r="H228" i="1" l="1"/>
  <c r="G228" i="1" s="1"/>
  <c r="I228" i="1"/>
  <c r="K228" i="1" s="1"/>
  <c r="D262" i="1"/>
  <c r="E259" i="1"/>
  <c r="F258" i="1"/>
  <c r="R228" i="1"/>
  <c r="L228" i="1" s="1"/>
  <c r="T228" i="1"/>
  <c r="V228" i="1" s="1"/>
  <c r="N229" i="1"/>
  <c r="S228" i="1"/>
  <c r="O262" i="1"/>
  <c r="Q261" i="1"/>
  <c r="C231" i="1"/>
  <c r="I229" i="1" l="1"/>
  <c r="K229" i="1" s="1"/>
  <c r="H229" i="1"/>
  <c r="G229" i="1" s="1"/>
  <c r="E260" i="1"/>
  <c r="F259" i="1"/>
  <c r="Q262" i="1"/>
  <c r="O263" i="1"/>
  <c r="D263" i="1"/>
  <c r="N230" i="1"/>
  <c r="T229" i="1"/>
  <c r="V229" i="1" s="1"/>
  <c r="S229" i="1"/>
  <c r="R229" i="1" s="1"/>
  <c r="L229" i="1" s="1"/>
  <c r="C232" i="1"/>
  <c r="H230" i="1" l="1"/>
  <c r="G230" i="1" s="1"/>
  <c r="I230" i="1"/>
  <c r="K230" i="1" s="1"/>
  <c r="E261" i="1"/>
  <c r="F260" i="1"/>
  <c r="D264" i="1"/>
  <c r="O264" i="1"/>
  <c r="Q263" i="1"/>
  <c r="N231" i="1"/>
  <c r="S230" i="1"/>
  <c r="R230" i="1" s="1"/>
  <c r="L230" i="1" s="1"/>
  <c r="T230" i="1"/>
  <c r="V230" i="1" s="1"/>
  <c r="C233" i="1"/>
  <c r="H231" i="1" l="1"/>
  <c r="I231" i="1"/>
  <c r="K231" i="1" s="1"/>
  <c r="D265" i="1"/>
  <c r="T231" i="1"/>
  <c r="V231" i="1" s="1"/>
  <c r="S231" i="1"/>
  <c r="R231" i="1" s="1"/>
  <c r="N232" i="1"/>
  <c r="E262" i="1"/>
  <c r="F261" i="1"/>
  <c r="C234" i="1"/>
  <c r="O265" i="1"/>
  <c r="Q264" i="1"/>
  <c r="I232" i="1" l="1"/>
  <c r="K232" i="1" s="1"/>
  <c r="H232" i="1"/>
  <c r="G232" i="1" s="1"/>
  <c r="D266" i="1"/>
  <c r="E263" i="1"/>
  <c r="F262" i="1"/>
  <c r="C235" i="1"/>
  <c r="O266" i="1"/>
  <c r="Q265" i="1"/>
  <c r="S232" i="1"/>
  <c r="R232" i="1" s="1"/>
  <c r="L232" i="1" s="1"/>
  <c r="T232" i="1"/>
  <c r="V232" i="1" s="1"/>
  <c r="N233" i="1"/>
  <c r="G231" i="1"/>
  <c r="L231" i="1" s="1"/>
  <c r="H233" i="1" l="1"/>
  <c r="I233" i="1"/>
  <c r="K233" i="1" s="1"/>
  <c r="E264" i="1"/>
  <c r="F263" i="1"/>
  <c r="O267" i="1"/>
  <c r="Q266" i="1"/>
  <c r="N234" i="1"/>
  <c r="T233" i="1"/>
  <c r="V233" i="1" s="1"/>
  <c r="S233" i="1"/>
  <c r="R233" i="1" s="1"/>
  <c r="D267" i="1"/>
  <c r="C236" i="1"/>
  <c r="H234" i="1" l="1"/>
  <c r="G234" i="1" s="1"/>
  <c r="I234" i="1"/>
  <c r="K234" i="1" s="1"/>
  <c r="T234" i="1"/>
  <c r="V234" i="1" s="1"/>
  <c r="N235" i="1"/>
  <c r="S234" i="1"/>
  <c r="R234" i="1" s="1"/>
  <c r="L234" i="1" s="1"/>
  <c r="O268" i="1"/>
  <c r="Q267" i="1"/>
  <c r="D268" i="1"/>
  <c r="E265" i="1"/>
  <c r="F264" i="1"/>
  <c r="C237" i="1"/>
  <c r="G233" i="1"/>
  <c r="L233" i="1" s="1"/>
  <c r="H235" i="1" l="1"/>
  <c r="I235" i="1"/>
  <c r="K235" i="1" s="1"/>
  <c r="E266" i="1"/>
  <c r="F265" i="1"/>
  <c r="T235" i="1"/>
  <c r="V235" i="1" s="1"/>
  <c r="S235" i="1"/>
  <c r="R235" i="1" s="1"/>
  <c r="N236" i="1"/>
  <c r="D269" i="1"/>
  <c r="C238" i="1"/>
  <c r="O269" i="1"/>
  <c r="Q268" i="1"/>
  <c r="H236" i="1" l="1"/>
  <c r="G236" i="1" s="1"/>
  <c r="I236" i="1"/>
  <c r="K236" i="1" s="1"/>
  <c r="E267" i="1"/>
  <c r="F266" i="1"/>
  <c r="D270" i="1"/>
  <c r="S236" i="1"/>
  <c r="N237" i="1"/>
  <c r="T236" i="1"/>
  <c r="R236" i="1" s="1"/>
  <c r="L236" i="1" s="1"/>
  <c r="C239" i="1"/>
  <c r="O270" i="1"/>
  <c r="Q269" i="1"/>
  <c r="G235" i="1"/>
  <c r="L235" i="1" s="1"/>
  <c r="H237" i="1" l="1"/>
  <c r="G237" i="1" s="1"/>
  <c r="I237" i="1"/>
  <c r="K237" i="1" s="1"/>
  <c r="D271" i="1"/>
  <c r="C240" i="1"/>
  <c r="E268" i="1"/>
  <c r="F267" i="1"/>
  <c r="N238" i="1"/>
  <c r="T237" i="1"/>
  <c r="V237" i="1" s="1"/>
  <c r="S237" i="1"/>
  <c r="R237" i="1" s="1"/>
  <c r="L237" i="1" s="1"/>
  <c r="O271" i="1"/>
  <c r="Q270" i="1"/>
  <c r="V236" i="1"/>
  <c r="I238" i="1" l="1"/>
  <c r="K238" i="1" s="1"/>
  <c r="H238" i="1"/>
  <c r="G238" i="1" s="1"/>
  <c r="S238" i="1"/>
  <c r="R238" i="1" s="1"/>
  <c r="L238" i="1" s="1"/>
  <c r="T238" i="1"/>
  <c r="V238" i="1" s="1"/>
  <c r="N239" i="1"/>
  <c r="C241" i="1"/>
  <c r="D272" i="1"/>
  <c r="E269" i="1"/>
  <c r="F268" i="1"/>
  <c r="O272" i="1"/>
  <c r="Q271" i="1"/>
  <c r="H239" i="1" l="1"/>
  <c r="G239" i="1" s="1"/>
  <c r="I239" i="1"/>
  <c r="K239" i="1" s="1"/>
  <c r="E270" i="1"/>
  <c r="F269" i="1"/>
  <c r="D273" i="1"/>
  <c r="C242" i="1"/>
  <c r="T239" i="1"/>
  <c r="V239" i="1" s="1"/>
  <c r="S239" i="1"/>
  <c r="R239" i="1" s="1"/>
  <c r="L239" i="1" s="1"/>
  <c r="N240" i="1"/>
  <c r="O273" i="1"/>
  <c r="Q272" i="1"/>
  <c r="I240" i="1" l="1"/>
  <c r="K240" i="1" s="1"/>
  <c r="H240" i="1"/>
  <c r="G240" i="1" s="1"/>
  <c r="S240" i="1"/>
  <c r="T240" i="1"/>
  <c r="R240" i="1" s="1"/>
  <c r="L240" i="1" s="1"/>
  <c r="N241" i="1"/>
  <c r="D274" i="1"/>
  <c r="E271" i="1"/>
  <c r="F270" i="1"/>
  <c r="O274" i="1"/>
  <c r="Q273" i="1"/>
  <c r="C243" i="1"/>
  <c r="I241" i="1" l="1"/>
  <c r="K241" i="1" s="1"/>
  <c r="H241" i="1"/>
  <c r="G241" i="1" s="1"/>
  <c r="V240" i="1"/>
  <c r="T241" i="1" s="1"/>
  <c r="V241" i="1" s="1"/>
  <c r="O275" i="1"/>
  <c r="Q274" i="1"/>
  <c r="E272" i="1"/>
  <c r="F271" i="1"/>
  <c r="N242" i="1"/>
  <c r="C244" i="1"/>
  <c r="D275" i="1"/>
  <c r="I242" i="1" l="1"/>
  <c r="K242" i="1" s="1"/>
  <c r="H242" i="1"/>
  <c r="G242" i="1" s="1"/>
  <c r="E273" i="1"/>
  <c r="F272" i="1"/>
  <c r="C245" i="1"/>
  <c r="D276" i="1"/>
  <c r="S241" i="1"/>
  <c r="R241" i="1" s="1"/>
  <c r="L241" i="1" s="1"/>
  <c r="O276" i="1"/>
  <c r="Q275" i="1"/>
  <c r="N243" i="1"/>
  <c r="T242" i="1"/>
  <c r="V242" i="1" s="1"/>
  <c r="S242" i="1"/>
  <c r="R242" i="1" s="1"/>
  <c r="L242" i="1" s="1"/>
  <c r="H243" i="1" l="1"/>
  <c r="I243" i="1"/>
  <c r="K243" i="1" s="1"/>
  <c r="O277" i="1"/>
  <c r="Q276" i="1"/>
  <c r="D277" i="1"/>
  <c r="E274" i="1"/>
  <c r="F273" i="1"/>
  <c r="C246" i="1"/>
  <c r="T243" i="1"/>
  <c r="V243" i="1" s="1"/>
  <c r="S243" i="1"/>
  <c r="R243" i="1" s="1"/>
  <c r="N244" i="1"/>
  <c r="I244" i="1" l="1"/>
  <c r="K244" i="1" s="1"/>
  <c r="H244" i="1"/>
  <c r="G244" i="1" s="1"/>
  <c r="D278" i="1"/>
  <c r="E275" i="1"/>
  <c r="F274" i="1"/>
  <c r="O278" i="1"/>
  <c r="Q277" i="1"/>
  <c r="C247" i="1"/>
  <c r="S244" i="1"/>
  <c r="R244" i="1" s="1"/>
  <c r="L244" i="1" s="1"/>
  <c r="N245" i="1"/>
  <c r="T244" i="1"/>
  <c r="V244" i="1" s="1"/>
  <c r="G243" i="1"/>
  <c r="L243" i="1" s="1"/>
  <c r="I245" i="1" l="1"/>
  <c r="K245" i="1" s="1"/>
  <c r="H245" i="1"/>
  <c r="G245" i="1" s="1"/>
  <c r="E276" i="1"/>
  <c r="F275" i="1"/>
  <c r="D279" i="1"/>
  <c r="C248" i="1"/>
  <c r="N246" i="1"/>
  <c r="T245" i="1"/>
  <c r="V245" i="1" s="1"/>
  <c r="S245" i="1"/>
  <c r="R245" i="1" s="1"/>
  <c r="L245" i="1" s="1"/>
  <c r="O279" i="1"/>
  <c r="Q278" i="1"/>
  <c r="H246" i="1" l="1"/>
  <c r="G246" i="1" s="1"/>
  <c r="I246" i="1"/>
  <c r="K246" i="1" s="1"/>
  <c r="D280" i="1"/>
  <c r="T246" i="1"/>
  <c r="V246" i="1" s="1"/>
  <c r="S246" i="1"/>
  <c r="R246" i="1" s="1"/>
  <c r="L246" i="1" s="1"/>
  <c r="N247" i="1"/>
  <c r="E277" i="1"/>
  <c r="F276" i="1"/>
  <c r="C249" i="1"/>
  <c r="O280" i="1"/>
  <c r="Q279" i="1"/>
  <c r="I247" i="1" l="1"/>
  <c r="K247" i="1" s="1"/>
  <c r="H247" i="1"/>
  <c r="G247" i="1" s="1"/>
  <c r="D281" i="1"/>
  <c r="E278" i="1"/>
  <c r="F277" i="1"/>
  <c r="O281" i="1"/>
  <c r="Q280" i="1"/>
  <c r="T247" i="1"/>
  <c r="V247" i="1" s="1"/>
  <c r="S247" i="1"/>
  <c r="N248" i="1"/>
  <c r="R247" i="1"/>
  <c r="L247" i="1" s="1"/>
  <c r="C250" i="1"/>
  <c r="I248" i="1" l="1"/>
  <c r="K248" i="1" s="1"/>
  <c r="H248" i="1"/>
  <c r="G248" i="1" s="1"/>
  <c r="O282" i="1"/>
  <c r="Q281" i="1"/>
  <c r="E279" i="1"/>
  <c r="F278" i="1"/>
  <c r="S248" i="1"/>
  <c r="R248" i="1" s="1"/>
  <c r="L248" i="1" s="1"/>
  <c r="T248" i="1"/>
  <c r="V248" i="1" s="1"/>
  <c r="N249" i="1"/>
  <c r="D282" i="1"/>
  <c r="C251" i="1"/>
  <c r="I249" i="1" l="1"/>
  <c r="K249" i="1" s="1"/>
  <c r="H249" i="1"/>
  <c r="G249" i="1" s="1"/>
  <c r="E280" i="1"/>
  <c r="F279" i="1"/>
  <c r="D283" i="1"/>
  <c r="N250" i="1"/>
  <c r="T249" i="1"/>
  <c r="S249" i="1"/>
  <c r="R249" i="1" s="1"/>
  <c r="L249" i="1" s="1"/>
  <c r="V249" i="1"/>
  <c r="O283" i="1"/>
  <c r="Q282" i="1"/>
  <c r="C252" i="1"/>
  <c r="H250" i="1" l="1"/>
  <c r="G250" i="1" s="1"/>
  <c r="I250" i="1"/>
  <c r="K250" i="1" s="1"/>
  <c r="S250" i="1"/>
  <c r="R250" i="1" s="1"/>
  <c r="L250" i="1" s="1"/>
  <c r="T250" i="1"/>
  <c r="V250" i="1" s="1"/>
  <c r="N251" i="1"/>
  <c r="D284" i="1"/>
  <c r="O284" i="1"/>
  <c r="Q283" i="1"/>
  <c r="E281" i="1"/>
  <c r="F280" i="1"/>
  <c r="C253" i="1"/>
  <c r="I251" i="1" l="1"/>
  <c r="K251" i="1" s="1"/>
  <c r="H251" i="1"/>
  <c r="G251" i="1" s="1"/>
  <c r="T251" i="1"/>
  <c r="R251" i="1" s="1"/>
  <c r="L251" i="1" s="1"/>
  <c r="S251" i="1"/>
  <c r="N252" i="1"/>
  <c r="V251" i="1"/>
  <c r="E282" i="1"/>
  <c r="F281" i="1"/>
  <c r="C254" i="1"/>
  <c r="O285" i="1"/>
  <c r="Q284" i="1"/>
  <c r="D285" i="1"/>
  <c r="I252" i="1" l="1"/>
  <c r="K252" i="1" s="1"/>
  <c r="H252" i="1"/>
  <c r="G252" i="1" s="1"/>
  <c r="O286" i="1"/>
  <c r="Q285" i="1"/>
  <c r="C255" i="1"/>
  <c r="N253" i="1"/>
  <c r="T252" i="1"/>
  <c r="V252" i="1" s="1"/>
  <c r="S252" i="1"/>
  <c r="R252" i="1" s="1"/>
  <c r="L252" i="1" s="1"/>
  <c r="D286" i="1"/>
  <c r="E283" i="1"/>
  <c r="F282" i="1"/>
  <c r="I253" i="1" l="1"/>
  <c r="K253" i="1" s="1"/>
  <c r="H253" i="1"/>
  <c r="G253" i="1" s="1"/>
  <c r="C256" i="1"/>
  <c r="N254" i="1"/>
  <c r="T253" i="1"/>
  <c r="V253" i="1" s="1"/>
  <c r="S253" i="1"/>
  <c r="R253" i="1" s="1"/>
  <c r="L253" i="1" s="1"/>
  <c r="D287" i="1"/>
  <c r="O287" i="1"/>
  <c r="Q286" i="1"/>
  <c r="E284" i="1"/>
  <c r="F283" i="1"/>
  <c r="I254" i="1" l="1"/>
  <c r="K254" i="1" s="1"/>
  <c r="H254" i="1"/>
  <c r="G254" i="1" s="1"/>
  <c r="O288" i="1"/>
  <c r="Q287" i="1"/>
  <c r="C257" i="1"/>
  <c r="D288" i="1"/>
  <c r="E285" i="1"/>
  <c r="F284" i="1"/>
  <c r="V254" i="1"/>
  <c r="S254" i="1"/>
  <c r="R254" i="1" s="1"/>
  <c r="L254" i="1" s="1"/>
  <c r="T254" i="1"/>
  <c r="N255" i="1"/>
  <c r="I255" i="1" l="1"/>
  <c r="K255" i="1" s="1"/>
  <c r="H255" i="1"/>
  <c r="G255" i="1" s="1"/>
  <c r="C258" i="1"/>
  <c r="E286" i="1"/>
  <c r="F285" i="1"/>
  <c r="O289" i="1"/>
  <c r="Q288" i="1"/>
  <c r="D289" i="1"/>
  <c r="T255" i="1"/>
  <c r="V255" i="1" s="1"/>
  <c r="N256" i="1"/>
  <c r="S255" i="1"/>
  <c r="R255" i="1" s="1"/>
  <c r="L255" i="1" s="1"/>
  <c r="I256" i="1" l="1"/>
  <c r="K256" i="1" s="1"/>
  <c r="H256" i="1"/>
  <c r="G256" i="1" s="1"/>
  <c r="D290" i="1"/>
  <c r="C259" i="1"/>
  <c r="O290" i="1"/>
  <c r="Q289" i="1"/>
  <c r="S256" i="1"/>
  <c r="R256" i="1" s="1"/>
  <c r="L256" i="1" s="1"/>
  <c r="V256" i="1"/>
  <c r="N257" i="1"/>
  <c r="T256" i="1"/>
  <c r="E287" i="1"/>
  <c r="F286" i="1"/>
  <c r="I257" i="1" l="1"/>
  <c r="K257" i="1" s="1"/>
  <c r="H257" i="1"/>
  <c r="C260" i="1"/>
  <c r="D291" i="1"/>
  <c r="N258" i="1"/>
  <c r="S257" i="1"/>
  <c r="T257" i="1"/>
  <c r="R257" i="1" s="1"/>
  <c r="O291" i="1"/>
  <c r="Q290" i="1"/>
  <c r="E288" i="1"/>
  <c r="F287" i="1"/>
  <c r="H258" i="1" l="1"/>
  <c r="I258" i="1"/>
  <c r="K258" i="1" s="1"/>
  <c r="V257" i="1"/>
  <c r="C261" i="1"/>
  <c r="O292" i="1"/>
  <c r="Q291" i="1"/>
  <c r="G257" i="1"/>
  <c r="L257" i="1" s="1"/>
  <c r="S258" i="1"/>
  <c r="R258" i="1" s="1"/>
  <c r="T258" i="1"/>
  <c r="V258" i="1" s="1"/>
  <c r="N259" i="1"/>
  <c r="E289" i="1"/>
  <c r="F288" i="1"/>
  <c r="D292" i="1"/>
  <c r="I259" i="1" l="1"/>
  <c r="K259" i="1" s="1"/>
  <c r="H259" i="1"/>
  <c r="G259" i="1" s="1"/>
  <c r="D293" i="1"/>
  <c r="C262" i="1"/>
  <c r="E290" i="1"/>
  <c r="F289" i="1"/>
  <c r="O293" i="1"/>
  <c r="Q292" i="1"/>
  <c r="T259" i="1"/>
  <c r="R259" i="1" s="1"/>
  <c r="L259" i="1" s="1"/>
  <c r="S259" i="1"/>
  <c r="N260" i="1"/>
  <c r="G258" i="1"/>
  <c r="L258" i="1" s="1"/>
  <c r="H260" i="1" l="1"/>
  <c r="G260" i="1" s="1"/>
  <c r="I260" i="1"/>
  <c r="K260" i="1" s="1"/>
  <c r="C263" i="1"/>
  <c r="O294" i="1"/>
  <c r="Q293" i="1"/>
  <c r="D294" i="1"/>
  <c r="E291" i="1"/>
  <c r="F290" i="1"/>
  <c r="V259" i="1"/>
  <c r="N261" i="1"/>
  <c r="I261" i="1" l="1"/>
  <c r="K261" i="1" s="1"/>
  <c r="H261" i="1"/>
  <c r="G261" i="1" s="1"/>
  <c r="E292" i="1"/>
  <c r="F291" i="1"/>
  <c r="T260" i="1"/>
  <c r="V260" i="1" s="1"/>
  <c r="C264" i="1"/>
  <c r="N262" i="1"/>
  <c r="D295" i="1"/>
  <c r="S260" i="1"/>
  <c r="R260" i="1" s="1"/>
  <c r="L260" i="1" s="1"/>
  <c r="O295" i="1"/>
  <c r="Q294" i="1"/>
  <c r="T261" i="1" l="1"/>
  <c r="V261" i="1" s="1"/>
  <c r="S261" i="1"/>
  <c r="R261" i="1" s="1"/>
  <c r="L261" i="1" s="1"/>
  <c r="H262" i="1"/>
  <c r="I262" i="1"/>
  <c r="K262" i="1" s="1"/>
  <c r="O296" i="1"/>
  <c r="Q295" i="1"/>
  <c r="N263" i="1"/>
  <c r="E293" i="1"/>
  <c r="F292" i="1"/>
  <c r="C265" i="1"/>
  <c r="D296" i="1"/>
  <c r="I263" i="1" l="1"/>
  <c r="K263" i="1" s="1"/>
  <c r="H263" i="1"/>
  <c r="G263" i="1" s="1"/>
  <c r="S262" i="1"/>
  <c r="R262" i="1" s="1"/>
  <c r="L262" i="1" s="1"/>
  <c r="T262" i="1"/>
  <c r="V262" i="1" s="1"/>
  <c r="O297" i="1"/>
  <c r="Q296" i="1"/>
  <c r="E294" i="1"/>
  <c r="F293" i="1"/>
  <c r="G262" i="1"/>
  <c r="C266" i="1"/>
  <c r="N264" i="1"/>
  <c r="D297" i="1"/>
  <c r="S263" i="1" l="1"/>
  <c r="R263" i="1" s="1"/>
  <c r="L263" i="1" s="1"/>
  <c r="T263" i="1"/>
  <c r="V263" i="1" s="1"/>
  <c r="I264" i="1"/>
  <c r="K264" i="1" s="1"/>
  <c r="H264" i="1"/>
  <c r="G264" i="1" s="1"/>
  <c r="C267" i="1"/>
  <c r="O298" i="1"/>
  <c r="Q297" i="1"/>
  <c r="D298" i="1"/>
  <c r="N265" i="1"/>
  <c r="E295" i="1"/>
  <c r="F294" i="1"/>
  <c r="I265" i="1" l="1"/>
  <c r="K265" i="1" s="1"/>
  <c r="H265" i="1"/>
  <c r="G265" i="1" s="1"/>
  <c r="S264" i="1"/>
  <c r="T264" i="1"/>
  <c r="V264" i="1" s="1"/>
  <c r="C268" i="1"/>
  <c r="D299" i="1"/>
  <c r="E296" i="1"/>
  <c r="F295" i="1"/>
  <c r="O299" i="1"/>
  <c r="Q298" i="1"/>
  <c r="N266" i="1"/>
  <c r="T265" i="1" l="1"/>
  <c r="V265" i="1" s="1"/>
  <c r="S265" i="1"/>
  <c r="R265" i="1" s="1"/>
  <c r="L265" i="1" s="1"/>
  <c r="H266" i="1"/>
  <c r="I266" i="1"/>
  <c r="K266" i="1" s="1"/>
  <c r="E297" i="1"/>
  <c r="F296" i="1"/>
  <c r="D300" i="1"/>
  <c r="R264" i="1"/>
  <c r="L264" i="1" s="1"/>
  <c r="N267" i="1"/>
  <c r="O300" i="1"/>
  <c r="Q299" i="1"/>
  <c r="C269" i="1"/>
  <c r="H267" i="1" l="1"/>
  <c r="G267" i="1" s="1"/>
  <c r="I267" i="1"/>
  <c r="K267" i="1" s="1"/>
  <c r="S266" i="1"/>
  <c r="R266" i="1" s="1"/>
  <c r="L266" i="1" s="1"/>
  <c r="T266" i="1"/>
  <c r="V266" i="1" s="1"/>
  <c r="E298" i="1"/>
  <c r="F297" i="1"/>
  <c r="G266" i="1"/>
  <c r="C270" i="1"/>
  <c r="N268" i="1"/>
  <c r="O301" i="1"/>
  <c r="Q300" i="1"/>
  <c r="D301" i="1"/>
  <c r="S267" i="1" l="1"/>
  <c r="T267" i="1"/>
  <c r="V267" i="1" s="1"/>
  <c r="H268" i="1"/>
  <c r="I268" i="1"/>
  <c r="K268" i="1" s="1"/>
  <c r="E299" i="1"/>
  <c r="F298" i="1"/>
  <c r="D302" i="1"/>
  <c r="O302" i="1"/>
  <c r="Q301" i="1"/>
  <c r="C271" i="1"/>
  <c r="N269" i="1"/>
  <c r="H269" i="1" l="1"/>
  <c r="G269" i="1" s="1"/>
  <c r="I269" i="1"/>
  <c r="K269" i="1" s="1"/>
  <c r="T268" i="1"/>
  <c r="V268" i="1" s="1"/>
  <c r="S268" i="1"/>
  <c r="R268" i="1" s="1"/>
  <c r="L268" i="1" s="1"/>
  <c r="N270" i="1"/>
  <c r="C272" i="1"/>
  <c r="G268" i="1"/>
  <c r="O303" i="1"/>
  <c r="Q302" i="1"/>
  <c r="E300" i="1"/>
  <c r="F299" i="1"/>
  <c r="D303" i="1"/>
  <c r="R267" i="1"/>
  <c r="L267" i="1" s="1"/>
  <c r="T269" i="1" l="1"/>
  <c r="V269" i="1" s="1"/>
  <c r="S269" i="1"/>
  <c r="R269" i="1" s="1"/>
  <c r="L269" i="1" s="1"/>
  <c r="I270" i="1"/>
  <c r="K270" i="1" s="1"/>
  <c r="H270" i="1"/>
  <c r="G270" i="1" s="1"/>
  <c r="C273" i="1"/>
  <c r="N271" i="1"/>
  <c r="D304" i="1"/>
  <c r="E301" i="1"/>
  <c r="F300" i="1"/>
  <c r="O304" i="1"/>
  <c r="Q303" i="1"/>
  <c r="I271" i="1" l="1"/>
  <c r="K271" i="1" s="1"/>
  <c r="H271" i="1"/>
  <c r="G271" i="1" s="1"/>
  <c r="T270" i="1"/>
  <c r="V270" i="1" s="1"/>
  <c r="S270" i="1"/>
  <c r="R270" i="1" s="1"/>
  <c r="L270" i="1" s="1"/>
  <c r="E302" i="1"/>
  <c r="F301" i="1"/>
  <c r="C274" i="1"/>
  <c r="Q304" i="1"/>
  <c r="O305" i="1"/>
  <c r="N272" i="1"/>
  <c r="D305" i="1"/>
  <c r="T271" i="1" l="1"/>
  <c r="V271" i="1" s="1"/>
  <c r="S271" i="1"/>
  <c r="R271" i="1" s="1"/>
  <c r="L271" i="1" s="1"/>
  <c r="H272" i="1"/>
  <c r="I272" i="1"/>
  <c r="K272" i="1"/>
  <c r="D306" i="1"/>
  <c r="C275" i="1"/>
  <c r="E303" i="1"/>
  <c r="F302" i="1"/>
  <c r="O306" i="1"/>
  <c r="Q305" i="1"/>
  <c r="N273" i="1"/>
  <c r="T272" i="1" l="1"/>
  <c r="V272" i="1" s="1"/>
  <c r="S272" i="1"/>
  <c r="R272" i="1" s="1"/>
  <c r="E304" i="1"/>
  <c r="F303" i="1"/>
  <c r="H273" i="1"/>
  <c r="I273" i="1"/>
  <c r="K273" i="1" s="1"/>
  <c r="D307" i="1"/>
  <c r="N274" i="1"/>
  <c r="G272" i="1"/>
  <c r="O307" i="1"/>
  <c r="Q306" i="1"/>
  <c r="C276" i="1"/>
  <c r="I274" i="1" l="1"/>
  <c r="K274" i="1" s="1"/>
  <c r="H274" i="1"/>
  <c r="G274" i="1" s="1"/>
  <c r="S273" i="1"/>
  <c r="R273" i="1" s="1"/>
  <c r="L273" i="1" s="1"/>
  <c r="V273" i="1"/>
  <c r="V274" i="1" s="1"/>
  <c r="T273" i="1"/>
  <c r="G273" i="1"/>
  <c r="C277" i="1"/>
  <c r="N275" i="1"/>
  <c r="T274" i="1"/>
  <c r="E305" i="1"/>
  <c r="F304" i="1"/>
  <c r="L272" i="1"/>
  <c r="O308" i="1"/>
  <c r="Q307" i="1"/>
  <c r="D308" i="1"/>
  <c r="H275" i="1" l="1"/>
  <c r="G275" i="1" s="1"/>
  <c r="I275" i="1"/>
  <c r="K275" i="1" s="1"/>
  <c r="D309" i="1"/>
  <c r="S274" i="1"/>
  <c r="R274" i="1" s="1"/>
  <c r="L274" i="1" s="1"/>
  <c r="C278" i="1"/>
  <c r="T275" i="1"/>
  <c r="V275" i="1" s="1"/>
  <c r="N276" i="1"/>
  <c r="S275" i="1"/>
  <c r="R275" i="1" s="1"/>
  <c r="L275" i="1" s="1"/>
  <c r="O309" i="1"/>
  <c r="Q308" i="1"/>
  <c r="E306" i="1"/>
  <c r="F305" i="1"/>
  <c r="I276" i="1" l="1"/>
  <c r="K276" i="1" s="1"/>
  <c r="H276" i="1"/>
  <c r="G276" i="1" s="1"/>
  <c r="T276" i="1"/>
  <c r="S276" i="1"/>
  <c r="R276" i="1" s="1"/>
  <c r="L276" i="1" s="1"/>
  <c r="N277" i="1"/>
  <c r="V276" i="1"/>
  <c r="D310" i="1"/>
  <c r="E307" i="1"/>
  <c r="F306" i="1"/>
  <c r="C279" i="1"/>
  <c r="O310" i="1"/>
  <c r="Q309" i="1"/>
  <c r="I277" i="1" l="1"/>
  <c r="K277" i="1" s="1"/>
  <c r="H277" i="1"/>
  <c r="G277" i="1" s="1"/>
  <c r="N278" i="1"/>
  <c r="S277" i="1"/>
  <c r="R277" i="1" s="1"/>
  <c r="L277" i="1" s="1"/>
  <c r="T277" i="1"/>
  <c r="V277" i="1" s="1"/>
  <c r="C280" i="1"/>
  <c r="E308" i="1"/>
  <c r="F307" i="1"/>
  <c r="O311" i="1"/>
  <c r="Q310" i="1"/>
  <c r="D311" i="1"/>
  <c r="H278" i="1" l="1"/>
  <c r="G278" i="1" s="1"/>
  <c r="I278" i="1"/>
  <c r="K278" i="1" s="1"/>
  <c r="E309" i="1"/>
  <c r="F308" i="1"/>
  <c r="C281" i="1"/>
  <c r="N279" i="1"/>
  <c r="S278" i="1"/>
  <c r="R278" i="1" s="1"/>
  <c r="L278" i="1" s="1"/>
  <c r="T278" i="1"/>
  <c r="V278" i="1" s="1"/>
  <c r="O312" i="1"/>
  <c r="Q311" i="1"/>
  <c r="D312" i="1"/>
  <c r="I279" i="1" l="1"/>
  <c r="K279" i="1" s="1"/>
  <c r="H279" i="1"/>
  <c r="G279" i="1" s="1"/>
  <c r="O313" i="1"/>
  <c r="Q312" i="1"/>
  <c r="E310" i="1"/>
  <c r="F309" i="1"/>
  <c r="V279" i="1"/>
  <c r="T279" i="1"/>
  <c r="S279" i="1"/>
  <c r="N280" i="1"/>
  <c r="R279" i="1"/>
  <c r="L279" i="1" s="1"/>
  <c r="D313" i="1"/>
  <c r="C282" i="1"/>
  <c r="I280" i="1" l="1"/>
  <c r="K280" i="1" s="1"/>
  <c r="H280" i="1"/>
  <c r="G280" i="1" s="1"/>
  <c r="D314" i="1"/>
  <c r="E311" i="1"/>
  <c r="F310" i="1"/>
  <c r="O314" i="1"/>
  <c r="Q313" i="1"/>
  <c r="C283" i="1"/>
  <c r="T280" i="1"/>
  <c r="S280" i="1"/>
  <c r="R280" i="1" s="1"/>
  <c r="L280" i="1" s="1"/>
  <c r="N281" i="1"/>
  <c r="V280" i="1"/>
  <c r="I281" i="1" l="1"/>
  <c r="K281" i="1" s="1"/>
  <c r="H281" i="1"/>
  <c r="G281" i="1" s="1"/>
  <c r="O315" i="1"/>
  <c r="Q314" i="1"/>
  <c r="E312" i="1"/>
  <c r="F311" i="1"/>
  <c r="D315" i="1"/>
  <c r="N282" i="1"/>
  <c r="T281" i="1"/>
  <c r="S281" i="1"/>
  <c r="R281" i="1" s="1"/>
  <c r="L281" i="1" s="1"/>
  <c r="V281" i="1"/>
  <c r="C284" i="1"/>
  <c r="I282" i="1" l="1"/>
  <c r="K282" i="1" s="1"/>
  <c r="H282" i="1"/>
  <c r="G282" i="1" s="1"/>
  <c r="E313" i="1"/>
  <c r="F312" i="1"/>
  <c r="D316" i="1"/>
  <c r="Q315" i="1"/>
  <c r="O316" i="1"/>
  <c r="N283" i="1"/>
  <c r="S282" i="1"/>
  <c r="R282" i="1" s="1"/>
  <c r="L282" i="1" s="1"/>
  <c r="T282" i="1"/>
  <c r="V282" i="1" s="1"/>
  <c r="C285" i="1"/>
  <c r="H283" i="1" l="1"/>
  <c r="G283" i="1" s="1"/>
  <c r="I283" i="1"/>
  <c r="K283" i="1" s="1"/>
  <c r="D317" i="1"/>
  <c r="E314" i="1"/>
  <c r="F313" i="1"/>
  <c r="C286" i="1"/>
  <c r="V283" i="1"/>
  <c r="T283" i="1"/>
  <c r="R283" i="1"/>
  <c r="L283" i="1" s="1"/>
  <c r="N284" i="1"/>
  <c r="S283" i="1"/>
  <c r="O317" i="1"/>
  <c r="Q316" i="1"/>
  <c r="H284" i="1" l="1"/>
  <c r="G284" i="1" s="1"/>
  <c r="I284" i="1"/>
  <c r="K284" i="1" s="1"/>
  <c r="E315" i="1"/>
  <c r="F314" i="1"/>
  <c r="T284" i="1"/>
  <c r="S284" i="1"/>
  <c r="R284" i="1" s="1"/>
  <c r="L284" i="1" s="1"/>
  <c r="V284" i="1"/>
  <c r="N285" i="1"/>
  <c r="D318" i="1"/>
  <c r="O318" i="1"/>
  <c r="Q317" i="1"/>
  <c r="C287" i="1"/>
  <c r="I285" i="1" l="1"/>
  <c r="K285" i="1" s="1"/>
  <c r="H285" i="1"/>
  <c r="G285" i="1" s="1"/>
  <c r="C288" i="1"/>
  <c r="O319" i="1"/>
  <c r="Q318" i="1"/>
  <c r="E316" i="1"/>
  <c r="F315" i="1"/>
  <c r="D319" i="1"/>
  <c r="R285" i="1"/>
  <c r="L285" i="1" s="1"/>
  <c r="N286" i="1"/>
  <c r="T285" i="1"/>
  <c r="V285" i="1" s="1"/>
  <c r="S285" i="1"/>
  <c r="I286" i="1" l="1"/>
  <c r="K286" i="1" s="1"/>
  <c r="H286" i="1"/>
  <c r="G286" i="1" s="1"/>
  <c r="N287" i="1"/>
  <c r="S286" i="1"/>
  <c r="T286" i="1"/>
  <c r="V286" i="1" s="1"/>
  <c r="D320" i="1"/>
  <c r="C289" i="1"/>
  <c r="E317" i="1"/>
  <c r="F316" i="1"/>
  <c r="Q319" i="1"/>
  <c r="O320" i="1"/>
  <c r="H287" i="1" l="1"/>
  <c r="I287" i="1"/>
  <c r="K287" i="1" s="1"/>
  <c r="R286" i="1"/>
  <c r="L286" i="1" s="1"/>
  <c r="V287" i="1"/>
  <c r="T287" i="1"/>
  <c r="S287" i="1"/>
  <c r="R287" i="1" s="1"/>
  <c r="N288" i="1"/>
  <c r="E318" i="1"/>
  <c r="F317" i="1"/>
  <c r="C290" i="1"/>
  <c r="O321" i="1"/>
  <c r="Q320" i="1"/>
  <c r="D321" i="1"/>
  <c r="I288" i="1" l="1"/>
  <c r="K288" i="1" s="1"/>
  <c r="H288" i="1"/>
  <c r="G288" i="1" s="1"/>
  <c r="C291" i="1"/>
  <c r="D322" i="1"/>
  <c r="T288" i="1"/>
  <c r="R288" i="1" s="1"/>
  <c r="L288" i="1" s="1"/>
  <c r="S288" i="1"/>
  <c r="N289" i="1"/>
  <c r="E319" i="1"/>
  <c r="F318" i="1"/>
  <c r="G287" i="1"/>
  <c r="L287" i="1" s="1"/>
  <c r="O322" i="1"/>
  <c r="Q321" i="1"/>
  <c r="H289" i="1" l="1"/>
  <c r="I289" i="1"/>
  <c r="K289" i="1" s="1"/>
  <c r="V288" i="1"/>
  <c r="C292" i="1"/>
  <c r="N290" i="1"/>
  <c r="T289" i="1"/>
  <c r="V289" i="1" s="1"/>
  <c r="S289" i="1"/>
  <c r="R289" i="1" s="1"/>
  <c r="O323" i="1"/>
  <c r="Q322" i="1"/>
  <c r="D323" i="1"/>
  <c r="E320" i="1"/>
  <c r="F319" i="1"/>
  <c r="H290" i="1" l="1"/>
  <c r="I290" i="1"/>
  <c r="K290" i="1" s="1"/>
  <c r="Q323" i="1"/>
  <c r="O324" i="1"/>
  <c r="C293" i="1"/>
  <c r="E321" i="1"/>
  <c r="F320" i="1"/>
  <c r="G289" i="1"/>
  <c r="L289" i="1" s="1"/>
  <c r="N291" i="1"/>
  <c r="V290" i="1"/>
  <c r="S290" i="1"/>
  <c r="T290" i="1"/>
  <c r="R290" i="1" s="1"/>
  <c r="D324" i="1"/>
  <c r="H291" i="1" l="1"/>
  <c r="I291" i="1"/>
  <c r="K291" i="1" s="1"/>
  <c r="T291" i="1"/>
  <c r="V291" i="1" s="1"/>
  <c r="N292" i="1"/>
  <c r="R291" i="1"/>
  <c r="S291" i="1"/>
  <c r="O325" i="1"/>
  <c r="Q324" i="1"/>
  <c r="D325" i="1"/>
  <c r="E322" i="1"/>
  <c r="F321" i="1"/>
  <c r="G290" i="1"/>
  <c r="L290" i="1" s="1"/>
  <c r="C294" i="1"/>
  <c r="H292" i="1" l="1"/>
  <c r="G292" i="1" s="1"/>
  <c r="I292" i="1"/>
  <c r="K292" i="1" s="1"/>
  <c r="D326" i="1"/>
  <c r="E323" i="1"/>
  <c r="F322" i="1"/>
  <c r="C295" i="1"/>
  <c r="T292" i="1"/>
  <c r="S292" i="1"/>
  <c r="R292" i="1" s="1"/>
  <c r="L292" i="1" s="1"/>
  <c r="V292" i="1"/>
  <c r="N293" i="1"/>
  <c r="O326" i="1"/>
  <c r="Q325" i="1"/>
  <c r="G291" i="1"/>
  <c r="L291" i="1" s="1"/>
  <c r="H293" i="1" l="1"/>
  <c r="I293" i="1"/>
  <c r="K293" i="1" s="1"/>
  <c r="E324" i="1"/>
  <c r="F323" i="1"/>
  <c r="D327" i="1"/>
  <c r="O327" i="1"/>
  <c r="Q326" i="1"/>
  <c r="C296" i="1"/>
  <c r="N294" i="1"/>
  <c r="S293" i="1"/>
  <c r="R293" i="1" s="1"/>
  <c r="T293" i="1"/>
  <c r="V293" i="1" s="1"/>
  <c r="I294" i="1" l="1"/>
  <c r="K294" i="1" s="1"/>
  <c r="H294" i="1"/>
  <c r="G294" i="1" s="1"/>
  <c r="N295" i="1"/>
  <c r="S294" i="1"/>
  <c r="R294" i="1" s="1"/>
  <c r="L294" i="1" s="1"/>
  <c r="T294" i="1"/>
  <c r="V294" i="1" s="1"/>
  <c r="C297" i="1"/>
  <c r="D328" i="1"/>
  <c r="O328" i="1"/>
  <c r="Q327" i="1"/>
  <c r="E325" i="1"/>
  <c r="F324" i="1"/>
  <c r="G293" i="1"/>
  <c r="L293" i="1" s="1"/>
  <c r="I295" i="1" l="1"/>
  <c r="K295" i="1" s="1"/>
  <c r="H295" i="1"/>
  <c r="G295" i="1" s="1"/>
  <c r="T295" i="1"/>
  <c r="V295" i="1" s="1"/>
  <c r="S295" i="1"/>
  <c r="N296" i="1"/>
  <c r="C298" i="1"/>
  <c r="E326" i="1"/>
  <c r="F325" i="1"/>
  <c r="D329" i="1"/>
  <c r="O329" i="1"/>
  <c r="Q328" i="1"/>
  <c r="I296" i="1" l="1"/>
  <c r="K296" i="1" s="1"/>
  <c r="H296" i="1"/>
  <c r="G296" i="1" s="1"/>
  <c r="R295" i="1"/>
  <c r="L295" i="1" s="1"/>
  <c r="T296" i="1"/>
  <c r="V296" i="1" s="1"/>
  <c r="S296" i="1"/>
  <c r="R296" i="1" s="1"/>
  <c r="L296" i="1" s="1"/>
  <c r="N297" i="1"/>
  <c r="E327" i="1"/>
  <c r="F326" i="1"/>
  <c r="D330" i="1"/>
  <c r="C299" i="1"/>
  <c r="O330" i="1"/>
  <c r="Q329" i="1"/>
  <c r="H297" i="1" l="1"/>
  <c r="G297" i="1" s="1"/>
  <c r="I297" i="1"/>
  <c r="K297" i="1" s="1"/>
  <c r="N298" i="1"/>
  <c r="T297" i="1"/>
  <c r="S297" i="1"/>
  <c r="R297" i="1" s="1"/>
  <c r="L297" i="1" s="1"/>
  <c r="V297" i="1"/>
  <c r="C300" i="1"/>
  <c r="Q330" i="1"/>
  <c r="O331" i="1"/>
  <c r="E328" i="1"/>
  <c r="F327" i="1"/>
  <c r="D331" i="1"/>
  <c r="H298" i="1" l="1"/>
  <c r="I298" i="1"/>
  <c r="K298" i="1" s="1"/>
  <c r="E329" i="1"/>
  <c r="F328" i="1"/>
  <c r="O332" i="1"/>
  <c r="Q331" i="1"/>
  <c r="C301" i="1"/>
  <c r="N299" i="1"/>
  <c r="S298" i="1"/>
  <c r="R298" i="1" s="1"/>
  <c r="T298" i="1"/>
  <c r="V298" i="1" s="1"/>
  <c r="D332" i="1"/>
  <c r="I299" i="1" l="1"/>
  <c r="K299" i="1" s="1"/>
  <c r="H299" i="1"/>
  <c r="G299" i="1" s="1"/>
  <c r="O333" i="1"/>
  <c r="Q332" i="1"/>
  <c r="T299" i="1"/>
  <c r="R299" i="1" s="1"/>
  <c r="L299" i="1" s="1"/>
  <c r="N300" i="1"/>
  <c r="S299" i="1"/>
  <c r="E330" i="1"/>
  <c r="F329" i="1"/>
  <c r="C302" i="1"/>
  <c r="D333" i="1"/>
  <c r="G298" i="1"/>
  <c r="L298" i="1" s="1"/>
  <c r="I300" i="1" l="1"/>
  <c r="K300" i="1" s="1"/>
  <c r="H300" i="1"/>
  <c r="V299" i="1"/>
  <c r="V300" i="1" s="1"/>
  <c r="O334" i="1"/>
  <c r="Q333" i="1"/>
  <c r="E331" i="1"/>
  <c r="F330" i="1"/>
  <c r="C303" i="1"/>
  <c r="D334" i="1"/>
  <c r="T300" i="1"/>
  <c r="S300" i="1"/>
  <c r="R300" i="1" s="1"/>
  <c r="N301" i="1"/>
  <c r="I301" i="1" l="1"/>
  <c r="K301" i="1" s="1"/>
  <c r="H301" i="1"/>
  <c r="G301" i="1" s="1"/>
  <c r="C304" i="1"/>
  <c r="D335" i="1"/>
  <c r="E332" i="1"/>
  <c r="F331" i="1"/>
  <c r="Q334" i="1"/>
  <c r="O335" i="1"/>
  <c r="R301" i="1"/>
  <c r="L301" i="1" s="1"/>
  <c r="N302" i="1"/>
  <c r="T301" i="1"/>
  <c r="V301" i="1" s="1"/>
  <c r="S301" i="1"/>
  <c r="G300" i="1"/>
  <c r="L300" i="1" s="1"/>
  <c r="H302" i="1" l="1"/>
  <c r="G302" i="1" s="1"/>
  <c r="I302" i="1"/>
  <c r="K302" i="1" s="1"/>
  <c r="O336" i="1"/>
  <c r="Q335" i="1"/>
  <c r="E333" i="1"/>
  <c r="F332" i="1"/>
  <c r="D336" i="1"/>
  <c r="N303" i="1"/>
  <c r="S302" i="1"/>
  <c r="T302" i="1"/>
  <c r="V302" i="1" s="1"/>
  <c r="C305" i="1"/>
  <c r="I303" i="1" l="1"/>
  <c r="K303" i="1" s="1"/>
  <c r="H303" i="1"/>
  <c r="G303" i="1" s="1"/>
  <c r="R302" i="1"/>
  <c r="L302" i="1" s="1"/>
  <c r="E334" i="1"/>
  <c r="F333" i="1"/>
  <c r="O337" i="1"/>
  <c r="Q336" i="1"/>
  <c r="T303" i="1"/>
  <c r="V303" i="1" s="1"/>
  <c r="S303" i="1"/>
  <c r="R303" i="1" s="1"/>
  <c r="L303" i="1" s="1"/>
  <c r="N304" i="1"/>
  <c r="C306" i="1"/>
  <c r="D337" i="1"/>
  <c r="H304" i="1" l="1"/>
  <c r="I304" i="1"/>
  <c r="K304" i="1" s="1"/>
  <c r="O338" i="1"/>
  <c r="Q337" i="1"/>
  <c r="E335" i="1"/>
  <c r="F334" i="1"/>
  <c r="T304" i="1"/>
  <c r="V304" i="1" s="1"/>
  <c r="S304" i="1"/>
  <c r="R304" i="1" s="1"/>
  <c r="N305" i="1"/>
  <c r="D338" i="1"/>
  <c r="C307" i="1"/>
  <c r="I305" i="1" l="1"/>
  <c r="K305" i="1" s="1"/>
  <c r="H305" i="1"/>
  <c r="G305" i="1" s="1"/>
  <c r="C308" i="1"/>
  <c r="D339" i="1"/>
  <c r="E336" i="1"/>
  <c r="F335" i="1"/>
  <c r="R305" i="1"/>
  <c r="L305" i="1" s="1"/>
  <c r="N306" i="1"/>
  <c r="V305" i="1"/>
  <c r="T305" i="1"/>
  <c r="S305" i="1"/>
  <c r="O339" i="1"/>
  <c r="Q338" i="1"/>
  <c r="G304" i="1"/>
  <c r="L304" i="1" s="1"/>
  <c r="H306" i="1" l="1"/>
  <c r="G306" i="1" s="1"/>
  <c r="I306" i="1"/>
  <c r="K306" i="1" s="1"/>
  <c r="N307" i="1"/>
  <c r="S306" i="1"/>
  <c r="R306" i="1" s="1"/>
  <c r="L306" i="1" s="1"/>
  <c r="T306" i="1"/>
  <c r="V306" i="1" s="1"/>
  <c r="C309" i="1"/>
  <c r="E337" i="1"/>
  <c r="F336" i="1"/>
  <c r="O340" i="1"/>
  <c r="Q339" i="1"/>
  <c r="D340" i="1"/>
  <c r="H307" i="1" l="1"/>
  <c r="G307" i="1" s="1"/>
  <c r="I307" i="1"/>
  <c r="K307" i="1" s="1"/>
  <c r="O341" i="1"/>
  <c r="Q340" i="1"/>
  <c r="E338" i="1"/>
  <c r="F337" i="1"/>
  <c r="C310" i="1"/>
  <c r="T307" i="1"/>
  <c r="V307" i="1" s="1"/>
  <c r="N308" i="1"/>
  <c r="S307" i="1"/>
  <c r="R307" i="1" s="1"/>
  <c r="L307" i="1" s="1"/>
  <c r="D341" i="1"/>
  <c r="I308" i="1" l="1"/>
  <c r="K308" i="1" s="1"/>
  <c r="H308" i="1"/>
  <c r="G308" i="1" s="1"/>
  <c r="E339" i="1"/>
  <c r="F338" i="1"/>
  <c r="T308" i="1"/>
  <c r="V308" i="1" s="1"/>
  <c r="S308" i="1"/>
  <c r="R308" i="1" s="1"/>
  <c r="L308" i="1" s="1"/>
  <c r="N309" i="1"/>
  <c r="O342" i="1"/>
  <c r="Q341" i="1"/>
  <c r="C311" i="1"/>
  <c r="D342" i="1"/>
  <c r="I309" i="1" l="1"/>
  <c r="K309" i="1" s="1"/>
  <c r="H309" i="1"/>
  <c r="G309" i="1" s="1"/>
  <c r="C312" i="1"/>
  <c r="E340" i="1"/>
  <c r="F339" i="1"/>
  <c r="Q342" i="1"/>
  <c r="O343" i="1"/>
  <c r="D343" i="1"/>
  <c r="N310" i="1"/>
  <c r="S309" i="1"/>
  <c r="R309" i="1" s="1"/>
  <c r="L309" i="1" s="1"/>
  <c r="T309" i="1"/>
  <c r="V309" i="1" s="1"/>
  <c r="H310" i="1" l="1"/>
  <c r="G310" i="1" s="1"/>
  <c r="I310" i="1"/>
  <c r="K310" i="1" s="1"/>
  <c r="O344" i="1"/>
  <c r="Q343" i="1"/>
  <c r="C313" i="1"/>
  <c r="N311" i="1"/>
  <c r="S310" i="1"/>
  <c r="R310" i="1" s="1"/>
  <c r="L310" i="1" s="1"/>
  <c r="T310" i="1"/>
  <c r="V310" i="1" s="1"/>
  <c r="D344" i="1"/>
  <c r="E341" i="1"/>
  <c r="F340" i="1"/>
  <c r="H311" i="1" l="1"/>
  <c r="G311" i="1" s="1"/>
  <c r="I311" i="1"/>
  <c r="K311" i="1" s="1"/>
  <c r="D345" i="1"/>
  <c r="O345" i="1"/>
  <c r="Q344" i="1"/>
  <c r="N312" i="1"/>
  <c r="S311" i="1"/>
  <c r="R311" i="1" s="1"/>
  <c r="L311" i="1" s="1"/>
  <c r="T311" i="1"/>
  <c r="V311" i="1" s="1"/>
  <c r="E342" i="1"/>
  <c r="F341" i="1"/>
  <c r="C314" i="1"/>
  <c r="H312" i="1" l="1"/>
  <c r="G312" i="1" s="1"/>
  <c r="I312" i="1"/>
  <c r="K312" i="1" s="1"/>
  <c r="O346" i="1"/>
  <c r="Q345" i="1"/>
  <c r="E343" i="1"/>
  <c r="F342" i="1"/>
  <c r="D346" i="1"/>
  <c r="T312" i="1"/>
  <c r="V312" i="1" s="1"/>
  <c r="S312" i="1"/>
  <c r="R312" i="1" s="1"/>
  <c r="L312" i="1" s="1"/>
  <c r="N313" i="1"/>
  <c r="C315" i="1"/>
  <c r="H313" i="1" l="1"/>
  <c r="G313" i="1" s="1"/>
  <c r="I313" i="1"/>
  <c r="K313" i="1" s="1"/>
  <c r="D347" i="1"/>
  <c r="E344" i="1"/>
  <c r="F343" i="1"/>
  <c r="T313" i="1"/>
  <c r="V313" i="1" s="1"/>
  <c r="S313" i="1"/>
  <c r="R313" i="1" s="1"/>
  <c r="L313" i="1" s="1"/>
  <c r="N314" i="1"/>
  <c r="Q346" i="1"/>
  <c r="O347" i="1"/>
  <c r="C316" i="1"/>
  <c r="I314" i="1" l="1"/>
  <c r="K314" i="1" s="1"/>
  <c r="H314" i="1"/>
  <c r="G314" i="1" s="1"/>
  <c r="C317" i="1"/>
  <c r="O348" i="1"/>
  <c r="Q347" i="1"/>
  <c r="E345" i="1"/>
  <c r="F344" i="1"/>
  <c r="D348" i="1"/>
  <c r="N315" i="1"/>
  <c r="S314" i="1"/>
  <c r="T314" i="1"/>
  <c r="V314" i="1" s="1"/>
  <c r="H315" i="1" l="1"/>
  <c r="G315" i="1" s="1"/>
  <c r="I315" i="1"/>
  <c r="K315" i="1" s="1"/>
  <c r="C318" i="1"/>
  <c r="D349" i="1"/>
  <c r="N316" i="1"/>
  <c r="S315" i="1"/>
  <c r="R315" i="1" s="1"/>
  <c r="L315" i="1" s="1"/>
  <c r="T315" i="1"/>
  <c r="V315" i="1" s="1"/>
  <c r="R314" i="1"/>
  <c r="L314" i="1" s="1"/>
  <c r="E346" i="1"/>
  <c r="F345" i="1"/>
  <c r="O349" i="1"/>
  <c r="Q348" i="1"/>
  <c r="H316" i="1" l="1"/>
  <c r="G316" i="1" s="1"/>
  <c r="I316" i="1"/>
  <c r="K316" i="1" s="1"/>
  <c r="C319" i="1"/>
  <c r="O350" i="1"/>
  <c r="Q349" i="1"/>
  <c r="T316" i="1"/>
  <c r="V316" i="1" s="1"/>
  <c r="S316" i="1"/>
  <c r="R316" i="1" s="1"/>
  <c r="L316" i="1" s="1"/>
  <c r="N317" i="1"/>
  <c r="E347" i="1"/>
  <c r="F346" i="1"/>
  <c r="D350" i="1"/>
  <c r="I317" i="1" l="1"/>
  <c r="K317" i="1" s="1"/>
  <c r="H317" i="1"/>
  <c r="G317" i="1" s="1"/>
  <c r="C320" i="1"/>
  <c r="E348" i="1"/>
  <c r="F347" i="1"/>
  <c r="T317" i="1"/>
  <c r="V317" i="1" s="1"/>
  <c r="S317" i="1"/>
  <c r="R317" i="1" s="1"/>
  <c r="L317" i="1" s="1"/>
  <c r="N318" i="1"/>
  <c r="D351" i="1"/>
  <c r="Q350" i="1"/>
  <c r="O351" i="1"/>
  <c r="H318" i="1" l="1"/>
  <c r="I318" i="1"/>
  <c r="K318" i="1" s="1"/>
  <c r="C321" i="1"/>
  <c r="D352" i="1"/>
  <c r="N319" i="1"/>
  <c r="T318" i="1"/>
  <c r="V318" i="1" s="1"/>
  <c r="S318" i="1"/>
  <c r="R318" i="1" s="1"/>
  <c r="O352" i="1"/>
  <c r="Q351" i="1"/>
  <c r="E349" i="1"/>
  <c r="F348" i="1"/>
  <c r="I319" i="1" l="1"/>
  <c r="K319" i="1" s="1"/>
  <c r="H319" i="1"/>
  <c r="G319" i="1" s="1"/>
  <c r="O353" i="1"/>
  <c r="Q352" i="1"/>
  <c r="N320" i="1"/>
  <c r="V319" i="1"/>
  <c r="S319" i="1"/>
  <c r="R319" i="1" s="1"/>
  <c r="L319" i="1" s="1"/>
  <c r="T319" i="1"/>
  <c r="C322" i="1"/>
  <c r="E350" i="1"/>
  <c r="F349" i="1"/>
  <c r="G318" i="1"/>
  <c r="L318" i="1" s="1"/>
  <c r="D353" i="1"/>
  <c r="H320" i="1" l="1"/>
  <c r="G320" i="1" s="1"/>
  <c r="I320" i="1"/>
  <c r="K320" i="1" s="1"/>
  <c r="T320" i="1"/>
  <c r="V320" i="1" s="1"/>
  <c r="S320" i="1"/>
  <c r="R320" i="1" s="1"/>
  <c r="L320" i="1" s="1"/>
  <c r="N321" i="1"/>
  <c r="D354" i="1"/>
  <c r="C323" i="1"/>
  <c r="O354" i="1"/>
  <c r="Q353" i="1"/>
  <c r="E351" i="1"/>
  <c r="F350" i="1"/>
  <c r="I321" i="1" l="1"/>
  <c r="K321" i="1" s="1"/>
  <c r="H321" i="1"/>
  <c r="G321" i="1" s="1"/>
  <c r="T321" i="1"/>
  <c r="S321" i="1"/>
  <c r="R321" i="1"/>
  <c r="L321" i="1" s="1"/>
  <c r="V321" i="1"/>
  <c r="N322" i="1"/>
  <c r="C324" i="1"/>
  <c r="E352" i="1"/>
  <c r="F351" i="1"/>
  <c r="D355" i="1"/>
  <c r="O355" i="1"/>
  <c r="Q354" i="1"/>
  <c r="I322" i="1" l="1"/>
  <c r="K322" i="1" s="1"/>
  <c r="H322" i="1"/>
  <c r="G322" i="1" s="1"/>
  <c r="N323" i="1"/>
  <c r="T322" i="1"/>
  <c r="V322" i="1" s="1"/>
  <c r="S322" i="1"/>
  <c r="R322" i="1" s="1"/>
  <c r="L322" i="1" s="1"/>
  <c r="E353" i="1"/>
  <c r="F352" i="1"/>
  <c r="D356" i="1"/>
  <c r="O356" i="1"/>
  <c r="Q355" i="1"/>
  <c r="C325" i="1"/>
  <c r="I323" i="1" l="1"/>
  <c r="K323" i="1" s="1"/>
  <c r="H323" i="1"/>
  <c r="G323" i="1" s="1"/>
  <c r="O357" i="1"/>
  <c r="Q356" i="1"/>
  <c r="N324" i="1"/>
  <c r="V323" i="1"/>
  <c r="S323" i="1"/>
  <c r="R323" i="1" s="1"/>
  <c r="L323" i="1" s="1"/>
  <c r="T323" i="1"/>
  <c r="D357" i="1"/>
  <c r="C326" i="1"/>
  <c r="E354" i="1"/>
  <c r="F353" i="1"/>
  <c r="H324" i="1" l="1"/>
  <c r="I324" i="1"/>
  <c r="K324" i="1" s="1"/>
  <c r="T324" i="1"/>
  <c r="V324" i="1" s="1"/>
  <c r="S324" i="1"/>
  <c r="R324" i="1" s="1"/>
  <c r="N325" i="1"/>
  <c r="O358" i="1"/>
  <c r="Q357" i="1"/>
  <c r="D358" i="1"/>
  <c r="E355" i="1"/>
  <c r="F354" i="1"/>
  <c r="C327" i="1"/>
  <c r="I325" i="1" l="1"/>
  <c r="K325" i="1" s="1"/>
  <c r="H325" i="1"/>
  <c r="G325" i="1" s="1"/>
  <c r="C328" i="1"/>
  <c r="E356" i="1"/>
  <c r="F355" i="1"/>
  <c r="D359" i="1"/>
  <c r="T325" i="1"/>
  <c r="V325" i="1" s="1"/>
  <c r="S325" i="1"/>
  <c r="R325" i="1" s="1"/>
  <c r="L325" i="1" s="1"/>
  <c r="N326" i="1"/>
  <c r="Q358" i="1"/>
  <c r="O359" i="1"/>
  <c r="G324" i="1"/>
  <c r="L324" i="1" s="1"/>
  <c r="I326" i="1" l="1"/>
  <c r="K326" i="1" s="1"/>
  <c r="H326" i="1"/>
  <c r="G326" i="1" s="1"/>
  <c r="C329" i="1"/>
  <c r="D360" i="1"/>
  <c r="E357" i="1"/>
  <c r="F356" i="1"/>
  <c r="O360" i="1"/>
  <c r="Q359" i="1"/>
  <c r="S326" i="1"/>
  <c r="R326" i="1" s="1"/>
  <c r="L326" i="1" s="1"/>
  <c r="N327" i="1"/>
  <c r="T326" i="1"/>
  <c r="V326" i="1" s="1"/>
  <c r="I327" i="1" l="1"/>
  <c r="K327" i="1" s="1"/>
  <c r="H327" i="1"/>
  <c r="G327" i="1" s="1"/>
  <c r="O361" i="1"/>
  <c r="Q360" i="1"/>
  <c r="C330" i="1"/>
  <c r="S327" i="1"/>
  <c r="T327" i="1"/>
  <c r="V327" i="1" s="1"/>
  <c r="N328" i="1"/>
  <c r="R327" i="1"/>
  <c r="L327" i="1" s="1"/>
  <c r="E358" i="1"/>
  <c r="F357" i="1"/>
  <c r="D361" i="1"/>
  <c r="I328" i="1" l="1"/>
  <c r="K328" i="1" s="1"/>
  <c r="H328" i="1"/>
  <c r="G328" i="1" s="1"/>
  <c r="E359" i="1"/>
  <c r="F358" i="1"/>
  <c r="N329" i="1"/>
  <c r="T328" i="1"/>
  <c r="V328" i="1" s="1"/>
  <c r="S328" i="1"/>
  <c r="R328" i="1" s="1"/>
  <c r="L328" i="1" s="1"/>
  <c r="C331" i="1"/>
  <c r="O362" i="1"/>
  <c r="Q361" i="1"/>
  <c r="D362" i="1"/>
  <c r="I329" i="1" l="1"/>
  <c r="K329" i="1" s="1"/>
  <c r="H329" i="1"/>
  <c r="G329" i="1" s="1"/>
  <c r="T329" i="1"/>
  <c r="V329" i="1" s="1"/>
  <c r="S329" i="1"/>
  <c r="R329" i="1" s="1"/>
  <c r="L329" i="1" s="1"/>
  <c r="N330" i="1"/>
  <c r="C332" i="1"/>
  <c r="E360" i="1"/>
  <c r="F359" i="1"/>
  <c r="D363" i="1"/>
  <c r="Q362" i="1"/>
  <c r="O363" i="1"/>
  <c r="I330" i="1" l="1"/>
  <c r="K330" i="1" s="1"/>
  <c r="H330" i="1"/>
  <c r="G330" i="1" s="1"/>
  <c r="D364" i="1"/>
  <c r="C333" i="1"/>
  <c r="T330" i="1"/>
  <c r="V330" i="1" s="1"/>
  <c r="S330" i="1"/>
  <c r="R330" i="1" s="1"/>
  <c r="L330" i="1" s="1"/>
  <c r="N331" i="1"/>
  <c r="E361" i="1"/>
  <c r="F360" i="1"/>
  <c r="O364" i="1"/>
  <c r="Q363" i="1"/>
  <c r="I331" i="1" l="1"/>
  <c r="K331" i="1" s="1"/>
  <c r="H331" i="1"/>
  <c r="G331" i="1" s="1"/>
  <c r="C334" i="1"/>
  <c r="E362" i="1"/>
  <c r="F361" i="1"/>
  <c r="O365" i="1"/>
  <c r="Q364" i="1"/>
  <c r="S331" i="1"/>
  <c r="R331" i="1" s="1"/>
  <c r="L331" i="1" s="1"/>
  <c r="T331" i="1"/>
  <c r="V331" i="1" s="1"/>
  <c r="N332" i="1"/>
  <c r="D365" i="1"/>
  <c r="I332" i="1" l="1"/>
  <c r="H332" i="1"/>
  <c r="G332" i="1" s="1"/>
  <c r="K332" i="1"/>
  <c r="C335" i="1"/>
  <c r="O366" i="1"/>
  <c r="Q365" i="1"/>
  <c r="D366" i="1"/>
  <c r="N333" i="1"/>
  <c r="T332" i="1"/>
  <c r="S332" i="1"/>
  <c r="R332" i="1" s="1"/>
  <c r="L332" i="1" s="1"/>
  <c r="V332" i="1"/>
  <c r="E363" i="1"/>
  <c r="F362" i="1"/>
  <c r="C336" i="1" l="1"/>
  <c r="T333" i="1"/>
  <c r="R333" i="1" s="1"/>
  <c r="L333" i="1" s="1"/>
  <c r="S333" i="1"/>
  <c r="N334" i="1"/>
  <c r="D367" i="1"/>
  <c r="H333" i="1"/>
  <c r="G333" i="1" s="1"/>
  <c r="I333" i="1"/>
  <c r="K333" i="1" s="1"/>
  <c r="E364" i="1"/>
  <c r="F363" i="1"/>
  <c r="Q366" i="1"/>
  <c r="O367" i="1"/>
  <c r="H334" i="1" l="1"/>
  <c r="I334" i="1"/>
  <c r="K334" i="1" s="1"/>
  <c r="V333" i="1"/>
  <c r="C337" i="1"/>
  <c r="O368" i="1"/>
  <c r="Q367" i="1"/>
  <c r="D368" i="1"/>
  <c r="T334" i="1"/>
  <c r="V334" i="1" s="1"/>
  <c r="S334" i="1"/>
  <c r="R334" i="1" s="1"/>
  <c r="N335" i="1"/>
  <c r="E365" i="1"/>
  <c r="F364" i="1"/>
  <c r="I335" i="1" l="1"/>
  <c r="K335" i="1" s="1"/>
  <c r="H335" i="1"/>
  <c r="G335" i="1" s="1"/>
  <c r="C338" i="1"/>
  <c r="S335" i="1"/>
  <c r="R335" i="1" s="1"/>
  <c r="L335" i="1" s="1"/>
  <c r="T335" i="1"/>
  <c r="V335" i="1" s="1"/>
  <c r="N336" i="1"/>
  <c r="D369" i="1"/>
  <c r="E366" i="1"/>
  <c r="F365" i="1"/>
  <c r="O369" i="1"/>
  <c r="Q368" i="1"/>
  <c r="G334" i="1"/>
  <c r="L334" i="1" s="1"/>
  <c r="H336" i="1" l="1"/>
  <c r="G336" i="1" s="1"/>
  <c r="I336" i="1"/>
  <c r="K336" i="1" s="1"/>
  <c r="N337" i="1"/>
  <c r="T336" i="1"/>
  <c r="V336" i="1" s="1"/>
  <c r="S336" i="1"/>
  <c r="R336" i="1"/>
  <c r="L336" i="1" s="1"/>
  <c r="C339" i="1"/>
  <c r="D370" i="1"/>
  <c r="O370" i="1"/>
  <c r="Q369" i="1"/>
  <c r="E367" i="1"/>
  <c r="F366" i="1"/>
  <c r="I337" i="1" l="1"/>
  <c r="K337" i="1" s="1"/>
  <c r="H337" i="1"/>
  <c r="G337" i="1" s="1"/>
  <c r="N338" i="1"/>
  <c r="T337" i="1"/>
  <c r="V337" i="1" s="1"/>
  <c r="S337" i="1"/>
  <c r="R337" i="1" s="1"/>
  <c r="L337" i="1" s="1"/>
  <c r="C340" i="1"/>
  <c r="O371" i="1"/>
  <c r="Q370" i="1"/>
  <c r="D371" i="1"/>
  <c r="E368" i="1"/>
  <c r="F367" i="1"/>
  <c r="I338" i="1" l="1"/>
  <c r="K338" i="1" s="1"/>
  <c r="H338" i="1"/>
  <c r="G338" i="1" s="1"/>
  <c r="D372" i="1"/>
  <c r="O372" i="1"/>
  <c r="Q371" i="1"/>
  <c r="T338" i="1"/>
  <c r="R338" i="1" s="1"/>
  <c r="L338" i="1" s="1"/>
  <c r="S338" i="1"/>
  <c r="N339" i="1"/>
  <c r="C341" i="1"/>
  <c r="E369" i="1"/>
  <c r="F368" i="1"/>
  <c r="I339" i="1" l="1"/>
  <c r="K339" i="1" s="1"/>
  <c r="H339" i="1"/>
  <c r="G339" i="1" s="1"/>
  <c r="C342" i="1"/>
  <c r="O373" i="1"/>
  <c r="Q372" i="1"/>
  <c r="D373" i="1"/>
  <c r="V338" i="1"/>
  <c r="E370" i="1"/>
  <c r="F369" i="1"/>
  <c r="S339" i="1"/>
  <c r="N340" i="1"/>
  <c r="H340" i="1" l="1"/>
  <c r="I340" i="1"/>
  <c r="K340" i="1" s="1"/>
  <c r="T339" i="1"/>
  <c r="V339" i="1" s="1"/>
  <c r="C343" i="1"/>
  <c r="N341" i="1"/>
  <c r="D374" i="1"/>
  <c r="E371" i="1"/>
  <c r="F370" i="1"/>
  <c r="O374" i="1"/>
  <c r="Q373" i="1"/>
  <c r="S340" i="1" l="1"/>
  <c r="R340" i="1" s="1"/>
  <c r="T340" i="1"/>
  <c r="V340" i="1" s="1"/>
  <c r="H341" i="1"/>
  <c r="I341" i="1"/>
  <c r="K341" i="1" s="1"/>
  <c r="N342" i="1"/>
  <c r="G340" i="1"/>
  <c r="R339" i="1"/>
  <c r="L339" i="1" s="1"/>
  <c r="Q374" i="1"/>
  <c r="O375" i="1"/>
  <c r="E372" i="1"/>
  <c r="F371" i="1"/>
  <c r="D375" i="1"/>
  <c r="C344" i="1"/>
  <c r="S341" i="1" l="1"/>
  <c r="R341" i="1" s="1"/>
  <c r="T341" i="1"/>
  <c r="V341" i="1" s="1"/>
  <c r="H342" i="1"/>
  <c r="I342" i="1"/>
  <c r="K342" i="1" s="1"/>
  <c r="E373" i="1"/>
  <c r="F372" i="1"/>
  <c r="G341" i="1"/>
  <c r="O376" i="1"/>
  <c r="Q375" i="1"/>
  <c r="C345" i="1"/>
  <c r="D376" i="1"/>
  <c r="N343" i="1"/>
  <c r="L340" i="1"/>
  <c r="T342" i="1" l="1"/>
  <c r="S342" i="1"/>
  <c r="R342" i="1" s="1"/>
  <c r="V342" i="1"/>
  <c r="V343" i="1" s="1"/>
  <c r="I343" i="1"/>
  <c r="K343" i="1" s="1"/>
  <c r="H343" i="1"/>
  <c r="G343" i="1" s="1"/>
  <c r="E374" i="1"/>
  <c r="F373" i="1"/>
  <c r="C346" i="1"/>
  <c r="G342" i="1"/>
  <c r="S343" i="1"/>
  <c r="R343" i="1" s="1"/>
  <c r="L343" i="1" s="1"/>
  <c r="T343" i="1"/>
  <c r="N344" i="1"/>
  <c r="O377" i="1"/>
  <c r="Q376" i="1"/>
  <c r="D377" i="1"/>
  <c r="L341" i="1"/>
  <c r="I344" i="1" l="1"/>
  <c r="K344" i="1" s="1"/>
  <c r="H344" i="1"/>
  <c r="G344" i="1" s="1"/>
  <c r="E375" i="1"/>
  <c r="F374" i="1"/>
  <c r="D378" i="1"/>
  <c r="O378" i="1"/>
  <c r="Q377" i="1"/>
  <c r="L342" i="1"/>
  <c r="N345" i="1"/>
  <c r="T344" i="1"/>
  <c r="V344" i="1" s="1"/>
  <c r="S344" i="1"/>
  <c r="R344" i="1" s="1"/>
  <c r="L344" i="1" s="1"/>
  <c r="C347" i="1"/>
  <c r="H345" i="1" l="1"/>
  <c r="I345" i="1"/>
  <c r="K345" i="1" s="1"/>
  <c r="Q378" i="1"/>
  <c r="O379" i="1"/>
  <c r="D379" i="1"/>
  <c r="V345" i="1"/>
  <c r="T345" i="1"/>
  <c r="S345" i="1"/>
  <c r="R345" i="1" s="1"/>
  <c r="N346" i="1"/>
  <c r="C348" i="1"/>
  <c r="E376" i="1"/>
  <c r="F375" i="1"/>
  <c r="I346" i="1" l="1"/>
  <c r="K346" i="1" s="1"/>
  <c r="H346" i="1"/>
  <c r="G346" i="1" s="1"/>
  <c r="D380" i="1"/>
  <c r="O380" i="1"/>
  <c r="Q379" i="1"/>
  <c r="T346" i="1"/>
  <c r="S346" i="1"/>
  <c r="R346" i="1" s="1"/>
  <c r="L346" i="1" s="1"/>
  <c r="N347" i="1"/>
  <c r="V346" i="1"/>
  <c r="C349" i="1"/>
  <c r="E377" i="1"/>
  <c r="F376" i="1"/>
  <c r="G345" i="1"/>
  <c r="L345" i="1" s="1"/>
  <c r="I347" i="1" l="1"/>
  <c r="K347" i="1" s="1"/>
  <c r="H347" i="1"/>
  <c r="G347" i="1" s="1"/>
  <c r="C350" i="1"/>
  <c r="O381" i="1"/>
  <c r="Q380" i="1"/>
  <c r="D381" i="1"/>
  <c r="E378" i="1"/>
  <c r="F377" i="1"/>
  <c r="S347" i="1"/>
  <c r="R347" i="1" s="1"/>
  <c r="L347" i="1" s="1"/>
  <c r="T347" i="1"/>
  <c r="V347" i="1" s="1"/>
  <c r="N348" i="1"/>
  <c r="I348" i="1" l="1"/>
  <c r="H348" i="1"/>
  <c r="G348" i="1" s="1"/>
  <c r="K348" i="1"/>
  <c r="E379" i="1"/>
  <c r="F378" i="1"/>
  <c r="C351" i="1"/>
  <c r="N349" i="1"/>
  <c r="T348" i="1"/>
  <c r="S348" i="1"/>
  <c r="V348" i="1"/>
  <c r="R348" i="1"/>
  <c r="L348" i="1" s="1"/>
  <c r="D382" i="1"/>
  <c r="O382" i="1"/>
  <c r="Q381" i="1"/>
  <c r="D383" i="1" l="1"/>
  <c r="C352" i="1"/>
  <c r="E380" i="1"/>
  <c r="F379" i="1"/>
  <c r="T349" i="1"/>
  <c r="V349" i="1" s="1"/>
  <c r="N350" i="1"/>
  <c r="S349" i="1"/>
  <c r="R349" i="1" s="1"/>
  <c r="H349" i="1"/>
  <c r="I349" i="1"/>
  <c r="K349" i="1" s="1"/>
  <c r="Q382" i="1"/>
  <c r="O383" i="1"/>
  <c r="H350" i="1" l="1"/>
  <c r="I350" i="1"/>
  <c r="K350" i="1" s="1"/>
  <c r="E381" i="1"/>
  <c r="F380" i="1"/>
  <c r="C353" i="1"/>
  <c r="G349" i="1"/>
  <c r="L349" i="1" s="1"/>
  <c r="T350" i="1"/>
  <c r="V350" i="1" s="1"/>
  <c r="S350" i="1"/>
  <c r="R350" i="1" s="1"/>
  <c r="N351" i="1"/>
  <c r="O384" i="1"/>
  <c r="Q383" i="1"/>
  <c r="D384" i="1"/>
  <c r="I351" i="1" l="1"/>
  <c r="K351" i="1" s="1"/>
  <c r="H351" i="1"/>
  <c r="G351" i="1" s="1"/>
  <c r="C354" i="1"/>
  <c r="S351" i="1"/>
  <c r="N352" i="1"/>
  <c r="T351" i="1"/>
  <c r="R351" i="1" s="1"/>
  <c r="L351" i="1" s="1"/>
  <c r="D385" i="1"/>
  <c r="E382" i="1"/>
  <c r="F381" i="1"/>
  <c r="G350" i="1"/>
  <c r="L350" i="1" s="1"/>
  <c r="O385" i="1"/>
  <c r="Q384" i="1"/>
  <c r="I352" i="1" l="1"/>
  <c r="K352" i="1" s="1"/>
  <c r="H352" i="1"/>
  <c r="G352" i="1" s="1"/>
  <c r="D386" i="1"/>
  <c r="N353" i="1"/>
  <c r="C355" i="1"/>
  <c r="V351" i="1"/>
  <c r="Q385" i="1"/>
  <c r="O386" i="1"/>
  <c r="E383" i="1"/>
  <c r="F382" i="1"/>
  <c r="I353" i="1" l="1"/>
  <c r="K353" i="1" s="1"/>
  <c r="H353" i="1"/>
  <c r="G353" i="1" s="1"/>
  <c r="S352" i="1"/>
  <c r="R352" i="1" s="1"/>
  <c r="L352" i="1" s="1"/>
  <c r="T352" i="1"/>
  <c r="V352" i="1" s="1"/>
  <c r="N354" i="1"/>
  <c r="C356" i="1"/>
  <c r="D387" i="1"/>
  <c r="E384" i="1"/>
  <c r="F383" i="1"/>
  <c r="O387" i="1"/>
  <c r="Q386" i="1"/>
  <c r="T353" i="1" l="1"/>
  <c r="V353" i="1" s="1"/>
  <c r="S353" i="1"/>
  <c r="R353" i="1" s="1"/>
  <c r="L353" i="1" s="1"/>
  <c r="I354" i="1"/>
  <c r="K354" i="1" s="1"/>
  <c r="H354" i="1"/>
  <c r="C357" i="1"/>
  <c r="O388" i="1"/>
  <c r="Q387" i="1"/>
  <c r="E385" i="1"/>
  <c r="F384" i="1"/>
  <c r="D388" i="1"/>
  <c r="N355" i="1"/>
  <c r="I355" i="1" l="1"/>
  <c r="K355" i="1" s="1"/>
  <c r="H355" i="1"/>
  <c r="G355" i="1" s="1"/>
  <c r="T354" i="1"/>
  <c r="V354" i="1" s="1"/>
  <c r="S354" i="1"/>
  <c r="R354" i="1" s="1"/>
  <c r="L354" i="1" s="1"/>
  <c r="D389" i="1"/>
  <c r="C358" i="1"/>
  <c r="E386" i="1"/>
  <c r="F385" i="1"/>
  <c r="G354" i="1"/>
  <c r="N356" i="1"/>
  <c r="O389" i="1"/>
  <c r="Q388" i="1"/>
  <c r="S355" i="1" l="1"/>
  <c r="T355" i="1"/>
  <c r="V355" i="1" s="1"/>
  <c r="I356" i="1"/>
  <c r="K356" i="1" s="1"/>
  <c r="H356" i="1"/>
  <c r="D390" i="1"/>
  <c r="O390" i="1"/>
  <c r="Q389" i="1"/>
  <c r="E387" i="1"/>
  <c r="F386" i="1"/>
  <c r="N357" i="1"/>
  <c r="C359" i="1"/>
  <c r="T356" i="1" l="1"/>
  <c r="V356" i="1" s="1"/>
  <c r="S356" i="1"/>
  <c r="R356" i="1" s="1"/>
  <c r="L356" i="1" s="1"/>
  <c r="H357" i="1"/>
  <c r="I357" i="1"/>
  <c r="K357" i="1" s="1"/>
  <c r="D391" i="1"/>
  <c r="G356" i="1"/>
  <c r="C360" i="1"/>
  <c r="N358" i="1"/>
  <c r="E388" i="1"/>
  <c r="F387" i="1"/>
  <c r="O391" i="1"/>
  <c r="Q390" i="1"/>
  <c r="R355" i="1"/>
  <c r="L355" i="1" s="1"/>
  <c r="H358" i="1" l="1"/>
  <c r="G358" i="1" s="1"/>
  <c r="I358" i="1"/>
  <c r="K358" i="1" s="1"/>
  <c r="S357" i="1"/>
  <c r="R357" i="1" s="1"/>
  <c r="L357" i="1" s="1"/>
  <c r="T357" i="1"/>
  <c r="V357" i="1" s="1"/>
  <c r="D392" i="1"/>
  <c r="O392" i="1"/>
  <c r="Q391" i="1"/>
  <c r="C361" i="1"/>
  <c r="E389" i="1"/>
  <c r="F388" i="1"/>
  <c r="G357" i="1"/>
  <c r="N359" i="1"/>
  <c r="S358" i="1" l="1"/>
  <c r="R358" i="1" s="1"/>
  <c r="L358" i="1" s="1"/>
  <c r="T358" i="1"/>
  <c r="V358" i="1" s="1"/>
  <c r="I359" i="1"/>
  <c r="K359" i="1" s="1"/>
  <c r="H359" i="1"/>
  <c r="G359" i="1" s="1"/>
  <c r="D393" i="1"/>
  <c r="N360" i="1"/>
  <c r="C362" i="1"/>
  <c r="E390" i="1"/>
  <c r="F389" i="1"/>
  <c r="O393" i="1"/>
  <c r="Q392" i="1"/>
  <c r="H360" i="1" l="1"/>
  <c r="G360" i="1" s="1"/>
  <c r="I360" i="1"/>
  <c r="K360" i="1" s="1"/>
  <c r="S359" i="1"/>
  <c r="T359" i="1"/>
  <c r="V359" i="1" s="1"/>
  <c r="C363" i="1"/>
  <c r="Q393" i="1"/>
  <c r="O394" i="1"/>
  <c r="D394" i="1"/>
  <c r="E391" i="1"/>
  <c r="F390" i="1"/>
  <c r="N361" i="1"/>
  <c r="S360" i="1" l="1"/>
  <c r="T360" i="1"/>
  <c r="V360" i="1" s="1"/>
  <c r="I361" i="1"/>
  <c r="K361" i="1" s="1"/>
  <c r="H361" i="1"/>
  <c r="G361" i="1" s="1"/>
  <c r="O395" i="1"/>
  <c r="Q394" i="1"/>
  <c r="E392" i="1"/>
  <c r="F391" i="1"/>
  <c r="R359" i="1"/>
  <c r="L359" i="1" s="1"/>
  <c r="D395" i="1"/>
  <c r="N362" i="1"/>
  <c r="C364" i="1"/>
  <c r="H362" i="1" l="1"/>
  <c r="G362" i="1" s="1"/>
  <c r="I362" i="1"/>
  <c r="K362" i="1" s="1"/>
  <c r="S361" i="1"/>
  <c r="T361" i="1"/>
  <c r="V361" i="1" s="1"/>
  <c r="C365" i="1"/>
  <c r="D396" i="1"/>
  <c r="N363" i="1"/>
  <c r="O396" i="1"/>
  <c r="Q395" i="1"/>
  <c r="E393" i="1"/>
  <c r="F392" i="1"/>
  <c r="R360" i="1"/>
  <c r="L360" i="1" s="1"/>
  <c r="I363" i="1" l="1"/>
  <c r="H363" i="1"/>
  <c r="G363" i="1" s="1"/>
  <c r="K363" i="1"/>
  <c r="S362" i="1"/>
  <c r="R362" i="1" s="1"/>
  <c r="L362" i="1" s="1"/>
  <c r="T362" i="1"/>
  <c r="V362" i="1" s="1"/>
  <c r="N364" i="1"/>
  <c r="E394" i="1"/>
  <c r="F393" i="1"/>
  <c r="C366" i="1"/>
  <c r="R361" i="1"/>
  <c r="L361" i="1" s="1"/>
  <c r="D397" i="1"/>
  <c r="O397" i="1"/>
  <c r="Q396" i="1"/>
  <c r="T363" i="1" l="1"/>
  <c r="V363" i="1" s="1"/>
  <c r="S363" i="1"/>
  <c r="R363" i="1" s="1"/>
  <c r="L363" i="1" s="1"/>
  <c r="C367" i="1"/>
  <c r="D398" i="1"/>
  <c r="E395" i="1"/>
  <c r="F394" i="1"/>
  <c r="O398" i="1"/>
  <c r="Q397" i="1"/>
  <c r="N365" i="1"/>
  <c r="I364" i="1"/>
  <c r="K364" i="1" s="1"/>
  <c r="H364" i="1"/>
  <c r="I365" i="1" l="1"/>
  <c r="K365" i="1" s="1"/>
  <c r="H365" i="1"/>
  <c r="G365" i="1" s="1"/>
  <c r="S364" i="1"/>
  <c r="V364" i="1"/>
  <c r="T365" i="1" s="1"/>
  <c r="T364" i="1"/>
  <c r="G364" i="1"/>
  <c r="C368" i="1"/>
  <c r="Q398" i="1"/>
  <c r="O399" i="1"/>
  <c r="N366" i="1"/>
  <c r="E396" i="1"/>
  <c r="F395" i="1"/>
  <c r="D399" i="1"/>
  <c r="I366" i="1" l="1"/>
  <c r="K366" i="1" s="1"/>
  <c r="H366" i="1"/>
  <c r="G366" i="1" s="1"/>
  <c r="V365" i="1"/>
  <c r="D400" i="1"/>
  <c r="O400" i="1"/>
  <c r="Q399" i="1"/>
  <c r="R364" i="1"/>
  <c r="L364" i="1" s="1"/>
  <c r="E397" i="1"/>
  <c r="F396" i="1"/>
  <c r="C369" i="1"/>
  <c r="S365" i="1"/>
  <c r="R365" i="1" s="1"/>
  <c r="L365" i="1" s="1"/>
  <c r="T366" i="1"/>
  <c r="S366" i="1"/>
  <c r="N367" i="1"/>
  <c r="V366" i="1"/>
  <c r="R366" i="1"/>
  <c r="L366" i="1" s="1"/>
  <c r="H367" i="1" l="1"/>
  <c r="G367" i="1" s="1"/>
  <c r="I367" i="1"/>
  <c r="K367" i="1" s="1"/>
  <c r="O401" i="1"/>
  <c r="Q400" i="1"/>
  <c r="D401" i="1"/>
  <c r="S367" i="1"/>
  <c r="R367" i="1" s="1"/>
  <c r="L367" i="1" s="1"/>
  <c r="N368" i="1"/>
  <c r="T367" i="1"/>
  <c r="V367" i="1" s="1"/>
  <c r="E398" i="1"/>
  <c r="F397" i="1"/>
  <c r="C370" i="1"/>
  <c r="I368" i="1" l="1"/>
  <c r="K368" i="1" s="1"/>
  <c r="H368" i="1"/>
  <c r="G368" i="1" s="1"/>
  <c r="D402" i="1"/>
  <c r="C371" i="1"/>
  <c r="E399" i="1"/>
  <c r="F398" i="1"/>
  <c r="Q401" i="1"/>
  <c r="O402" i="1"/>
  <c r="N369" i="1"/>
  <c r="T368" i="1"/>
  <c r="V368" i="1" s="1"/>
  <c r="S368" i="1"/>
  <c r="R368" i="1" s="1"/>
  <c r="L368" i="1" s="1"/>
  <c r="H369" i="1" l="1"/>
  <c r="I369" i="1"/>
  <c r="K369" i="1" s="1"/>
  <c r="N370" i="1"/>
  <c r="T369" i="1"/>
  <c r="V369" i="1" s="1"/>
  <c r="S369" i="1"/>
  <c r="R369" i="1" s="1"/>
  <c r="O403" i="1"/>
  <c r="Q402" i="1"/>
  <c r="D403" i="1"/>
  <c r="E400" i="1"/>
  <c r="F399" i="1"/>
  <c r="C372" i="1"/>
  <c r="H370" i="1" l="1"/>
  <c r="G370" i="1" s="1"/>
  <c r="I370" i="1"/>
  <c r="K370" i="1"/>
  <c r="T370" i="1"/>
  <c r="V370" i="1" s="1"/>
  <c r="S370" i="1"/>
  <c r="R370" i="1" s="1"/>
  <c r="L370" i="1" s="1"/>
  <c r="N371" i="1"/>
  <c r="E401" i="1"/>
  <c r="F400" i="1"/>
  <c r="D404" i="1"/>
  <c r="G369" i="1"/>
  <c r="L369" i="1" s="1"/>
  <c r="C373" i="1"/>
  <c r="O404" i="1"/>
  <c r="Q403" i="1"/>
  <c r="C374" i="1" l="1"/>
  <c r="H371" i="1"/>
  <c r="I371" i="1"/>
  <c r="K371" i="1" s="1"/>
  <c r="S371" i="1"/>
  <c r="R371" i="1" s="1"/>
  <c r="N372" i="1"/>
  <c r="T371" i="1"/>
  <c r="V371" i="1" s="1"/>
  <c r="D405" i="1"/>
  <c r="E402" i="1"/>
  <c r="F401" i="1"/>
  <c r="Q404" i="1"/>
  <c r="O405" i="1"/>
  <c r="I372" i="1" l="1"/>
  <c r="K372" i="1" s="1"/>
  <c r="H372" i="1"/>
  <c r="G372" i="1" s="1"/>
  <c r="G371" i="1"/>
  <c r="L371" i="1" s="1"/>
  <c r="N373" i="1"/>
  <c r="T372" i="1"/>
  <c r="V372" i="1" s="1"/>
  <c r="S372" i="1"/>
  <c r="R372" i="1" s="1"/>
  <c r="L372" i="1" s="1"/>
  <c r="E403" i="1"/>
  <c r="F402" i="1"/>
  <c r="D406" i="1"/>
  <c r="O406" i="1"/>
  <c r="Q405" i="1"/>
  <c r="C375" i="1"/>
  <c r="H373" i="1" l="1"/>
  <c r="I373" i="1"/>
  <c r="K373" i="1" s="1"/>
  <c r="Q406" i="1"/>
  <c r="O407" i="1"/>
  <c r="V373" i="1"/>
  <c r="S373" i="1"/>
  <c r="R373" i="1" s="1"/>
  <c r="N374" i="1"/>
  <c r="T373" i="1"/>
  <c r="C376" i="1"/>
  <c r="E404" i="1"/>
  <c r="F403" i="1"/>
  <c r="D407" i="1"/>
  <c r="H374" i="1" l="1"/>
  <c r="I374" i="1"/>
  <c r="K374" i="1" s="1"/>
  <c r="O408" i="1"/>
  <c r="Q407" i="1"/>
  <c r="E405" i="1"/>
  <c r="F404" i="1"/>
  <c r="C377" i="1"/>
  <c r="D408" i="1"/>
  <c r="T374" i="1"/>
  <c r="R374" i="1" s="1"/>
  <c r="S374" i="1"/>
  <c r="N375" i="1"/>
  <c r="G373" i="1"/>
  <c r="L373" i="1" s="1"/>
  <c r="I375" i="1" l="1"/>
  <c r="K375" i="1" s="1"/>
  <c r="H375" i="1"/>
  <c r="G375" i="1" s="1"/>
  <c r="D409" i="1"/>
  <c r="O409" i="1"/>
  <c r="Q408" i="1"/>
  <c r="V374" i="1"/>
  <c r="E406" i="1"/>
  <c r="F405" i="1"/>
  <c r="S375" i="1"/>
  <c r="R375" i="1" s="1"/>
  <c r="L375" i="1" s="1"/>
  <c r="T375" i="1"/>
  <c r="V375" i="1" s="1"/>
  <c r="N376" i="1"/>
  <c r="C378" i="1"/>
  <c r="G374" i="1"/>
  <c r="L374" i="1" s="1"/>
  <c r="I376" i="1" l="1"/>
  <c r="K376" i="1" s="1"/>
  <c r="H376" i="1"/>
  <c r="G376" i="1" s="1"/>
  <c r="N377" i="1"/>
  <c r="T376" i="1"/>
  <c r="S376" i="1"/>
  <c r="R376" i="1" s="1"/>
  <c r="L376" i="1" s="1"/>
  <c r="V376" i="1"/>
  <c r="O410" i="1"/>
  <c r="Q409" i="1"/>
  <c r="D410" i="1"/>
  <c r="E407" i="1"/>
  <c r="F406" i="1"/>
  <c r="C379" i="1"/>
  <c r="H377" i="1" l="1"/>
  <c r="G377" i="1" s="1"/>
  <c r="I377" i="1"/>
  <c r="K377" i="1" s="1"/>
  <c r="E408" i="1"/>
  <c r="F407" i="1"/>
  <c r="D411" i="1"/>
  <c r="V377" i="1"/>
  <c r="T377" i="1"/>
  <c r="S377" i="1"/>
  <c r="R377" i="1" s="1"/>
  <c r="L377" i="1" s="1"/>
  <c r="N378" i="1"/>
  <c r="C380" i="1"/>
  <c r="Q410" i="1"/>
  <c r="O411" i="1"/>
  <c r="H378" i="1" l="1"/>
  <c r="G378" i="1" s="1"/>
  <c r="I378" i="1"/>
  <c r="K378" i="1" s="1"/>
  <c r="D412" i="1"/>
  <c r="T378" i="1"/>
  <c r="V378" i="1" s="1"/>
  <c r="S378" i="1"/>
  <c r="R378" i="1" s="1"/>
  <c r="L378" i="1" s="1"/>
  <c r="N379" i="1"/>
  <c r="E409" i="1"/>
  <c r="F408" i="1"/>
  <c r="C381" i="1"/>
  <c r="O412" i="1"/>
  <c r="Q411" i="1"/>
  <c r="I379" i="1" l="1"/>
  <c r="K379" i="1" s="1"/>
  <c r="H379" i="1"/>
  <c r="G379" i="1" s="1"/>
  <c r="D413" i="1"/>
  <c r="E410" i="1"/>
  <c r="F409" i="1"/>
  <c r="C382" i="1"/>
  <c r="O413" i="1"/>
  <c r="Q412" i="1"/>
  <c r="S379" i="1"/>
  <c r="R379" i="1" s="1"/>
  <c r="L379" i="1" s="1"/>
  <c r="T379" i="1"/>
  <c r="V379" i="1" s="1"/>
  <c r="N380" i="1"/>
  <c r="H380" i="1" l="1"/>
  <c r="G380" i="1" s="1"/>
  <c r="I380" i="1"/>
  <c r="K380" i="1" s="1"/>
  <c r="C383" i="1"/>
  <c r="E411" i="1"/>
  <c r="F410" i="1"/>
  <c r="O414" i="1"/>
  <c r="Q413" i="1"/>
  <c r="D414" i="1"/>
  <c r="N381" i="1"/>
  <c r="T380" i="1"/>
  <c r="V380" i="1" s="1"/>
  <c r="S380" i="1"/>
  <c r="R380" i="1" s="1"/>
  <c r="L380" i="1" s="1"/>
  <c r="H381" i="1" l="1"/>
  <c r="G381" i="1" s="1"/>
  <c r="I381" i="1"/>
  <c r="K381" i="1" s="1"/>
  <c r="C384" i="1"/>
  <c r="N382" i="1"/>
  <c r="S381" i="1"/>
  <c r="R381" i="1" s="1"/>
  <c r="L381" i="1" s="1"/>
  <c r="T381" i="1"/>
  <c r="V381" i="1" s="1"/>
  <c r="D415" i="1"/>
  <c r="Q414" i="1"/>
  <c r="O415" i="1"/>
  <c r="E412" i="1"/>
  <c r="F411" i="1"/>
  <c r="I382" i="1" l="1"/>
  <c r="K382" i="1" s="1"/>
  <c r="H382" i="1"/>
  <c r="G382" i="1" s="1"/>
  <c r="C385" i="1"/>
  <c r="D416" i="1"/>
  <c r="E413" i="1"/>
  <c r="F412" i="1"/>
  <c r="T382" i="1"/>
  <c r="S382" i="1"/>
  <c r="R382" i="1" s="1"/>
  <c r="L382" i="1" s="1"/>
  <c r="N383" i="1"/>
  <c r="V382" i="1"/>
  <c r="O416" i="1"/>
  <c r="Q415" i="1"/>
  <c r="H383" i="1" l="1"/>
  <c r="G383" i="1" s="1"/>
  <c r="I383" i="1"/>
  <c r="K383" i="1"/>
  <c r="C386" i="1"/>
  <c r="E414" i="1"/>
  <c r="F413" i="1"/>
  <c r="S383" i="1"/>
  <c r="R383" i="1" s="1"/>
  <c r="L383" i="1" s="1"/>
  <c r="T383" i="1"/>
  <c r="V383" i="1" s="1"/>
  <c r="N384" i="1"/>
  <c r="O417" i="1"/>
  <c r="Q416" i="1"/>
  <c r="D417" i="1"/>
  <c r="C387" i="1" l="1"/>
  <c r="N385" i="1"/>
  <c r="T384" i="1"/>
  <c r="V384" i="1" s="1"/>
  <c r="S384" i="1"/>
  <c r="R384" i="1" s="1"/>
  <c r="L384" i="1" s="1"/>
  <c r="I384" i="1"/>
  <c r="H384" i="1"/>
  <c r="G384" i="1" s="1"/>
  <c r="K384" i="1"/>
  <c r="O418" i="1"/>
  <c r="Q417" i="1"/>
  <c r="D418" i="1"/>
  <c r="E415" i="1"/>
  <c r="F414" i="1"/>
  <c r="O419" i="1" l="1"/>
  <c r="Q418" i="1"/>
  <c r="T385" i="1"/>
  <c r="V385" i="1" s="1"/>
  <c r="N386" i="1"/>
  <c r="S385" i="1"/>
  <c r="R385" i="1" s="1"/>
  <c r="L385" i="1" s="1"/>
  <c r="C388" i="1"/>
  <c r="H385" i="1"/>
  <c r="G385" i="1" s="1"/>
  <c r="I385" i="1"/>
  <c r="K385" i="1" s="1"/>
  <c r="E416" i="1"/>
  <c r="F415" i="1"/>
  <c r="D419" i="1"/>
  <c r="I386" i="1" l="1"/>
  <c r="K386" i="1" s="1"/>
  <c r="H386" i="1"/>
  <c r="G386" i="1" s="1"/>
  <c r="E417" i="1"/>
  <c r="F416" i="1"/>
  <c r="T386" i="1"/>
  <c r="V386" i="1" s="1"/>
  <c r="S386" i="1"/>
  <c r="R386" i="1" s="1"/>
  <c r="L386" i="1" s="1"/>
  <c r="N387" i="1"/>
  <c r="C389" i="1"/>
  <c r="D420" i="1"/>
  <c r="O420" i="1"/>
  <c r="Q419" i="1"/>
  <c r="H387" i="1" l="1"/>
  <c r="I387" i="1"/>
  <c r="K387" i="1" s="1"/>
  <c r="D421" i="1"/>
  <c r="S387" i="1"/>
  <c r="R387" i="1"/>
  <c r="V387" i="1"/>
  <c r="N388" i="1"/>
  <c r="T387" i="1"/>
  <c r="C390" i="1"/>
  <c r="E418" i="1"/>
  <c r="F417" i="1"/>
  <c r="O421" i="1"/>
  <c r="Q420" i="1"/>
  <c r="H388" i="1" l="1"/>
  <c r="I388" i="1"/>
  <c r="K388" i="1" s="1"/>
  <c r="D422" i="1"/>
  <c r="C391" i="1"/>
  <c r="E419" i="1"/>
  <c r="F418" i="1"/>
  <c r="Q421" i="1"/>
  <c r="O422" i="1"/>
  <c r="L387" i="1"/>
  <c r="N389" i="1"/>
  <c r="T388" i="1"/>
  <c r="V388" i="1" s="1"/>
  <c r="S388" i="1"/>
  <c r="R388" i="1" s="1"/>
  <c r="G387" i="1"/>
  <c r="H389" i="1" l="1"/>
  <c r="I389" i="1"/>
  <c r="K389" i="1" s="1"/>
  <c r="V389" i="1"/>
  <c r="S389" i="1"/>
  <c r="R389" i="1" s="1"/>
  <c r="N390" i="1"/>
  <c r="T389" i="1"/>
  <c r="C392" i="1"/>
  <c r="O423" i="1"/>
  <c r="Q422" i="1"/>
  <c r="D423" i="1"/>
  <c r="E420" i="1"/>
  <c r="F419" i="1"/>
  <c r="G388" i="1"/>
  <c r="L388" i="1" s="1"/>
  <c r="H390" i="1" l="1"/>
  <c r="G390" i="1" s="1"/>
  <c r="I390" i="1"/>
  <c r="K390" i="1" s="1"/>
  <c r="T390" i="1"/>
  <c r="S390" i="1"/>
  <c r="R390" i="1" s="1"/>
  <c r="L390" i="1" s="1"/>
  <c r="N391" i="1"/>
  <c r="V390" i="1"/>
  <c r="O424" i="1"/>
  <c r="Q423" i="1"/>
  <c r="E421" i="1"/>
  <c r="F420" i="1"/>
  <c r="G389" i="1"/>
  <c r="L389" i="1" s="1"/>
  <c r="C393" i="1"/>
  <c r="D424" i="1"/>
  <c r="I391" i="1" l="1"/>
  <c r="K391" i="1" s="1"/>
  <c r="H391" i="1"/>
  <c r="G391" i="1" s="1"/>
  <c r="D425" i="1"/>
  <c r="E422" i="1"/>
  <c r="F421" i="1"/>
  <c r="C394" i="1"/>
  <c r="S391" i="1"/>
  <c r="R391" i="1" s="1"/>
  <c r="L391" i="1" s="1"/>
  <c r="T391" i="1"/>
  <c r="V391" i="1" s="1"/>
  <c r="N392" i="1"/>
  <c r="O425" i="1"/>
  <c r="Q424" i="1"/>
  <c r="H392" i="1" l="1"/>
  <c r="G392" i="1" s="1"/>
  <c r="I392" i="1"/>
  <c r="K392" i="1" s="1"/>
  <c r="E423" i="1"/>
  <c r="F422" i="1"/>
  <c r="Q425" i="1"/>
  <c r="O426" i="1"/>
  <c r="D426" i="1"/>
  <c r="C395" i="1"/>
  <c r="N393" i="1"/>
  <c r="T392" i="1"/>
  <c r="V392" i="1" s="1"/>
  <c r="S392" i="1"/>
  <c r="R392" i="1" s="1"/>
  <c r="L392" i="1" s="1"/>
  <c r="H393" i="1" l="1"/>
  <c r="G393" i="1" s="1"/>
  <c r="I393" i="1"/>
  <c r="K393" i="1" s="1"/>
  <c r="D427" i="1"/>
  <c r="O427" i="1"/>
  <c r="Q426" i="1"/>
  <c r="C396" i="1"/>
  <c r="N394" i="1"/>
  <c r="T393" i="1"/>
  <c r="V393" i="1" s="1"/>
  <c r="S393" i="1"/>
  <c r="R393" i="1" s="1"/>
  <c r="L393" i="1" s="1"/>
  <c r="E424" i="1"/>
  <c r="F423" i="1"/>
  <c r="I394" i="1" l="1"/>
  <c r="K394" i="1" s="1"/>
  <c r="H394" i="1"/>
  <c r="G394" i="1" s="1"/>
  <c r="T394" i="1"/>
  <c r="S394" i="1"/>
  <c r="N395" i="1"/>
  <c r="R394" i="1"/>
  <c r="L394" i="1" s="1"/>
  <c r="V394" i="1"/>
  <c r="O428" i="1"/>
  <c r="Q427" i="1"/>
  <c r="D428" i="1"/>
  <c r="C397" i="1"/>
  <c r="E425" i="1"/>
  <c r="F424" i="1"/>
  <c r="H395" i="1" l="1"/>
  <c r="G395" i="1" s="1"/>
  <c r="I395" i="1"/>
  <c r="K395" i="1" s="1"/>
  <c r="C398" i="1"/>
  <c r="S395" i="1"/>
  <c r="R395" i="1" s="1"/>
  <c r="L395" i="1" s="1"/>
  <c r="T395" i="1"/>
  <c r="V395" i="1" s="1"/>
  <c r="N396" i="1"/>
  <c r="D429" i="1"/>
  <c r="E426" i="1"/>
  <c r="F425" i="1"/>
  <c r="Q428" i="1"/>
  <c r="O429" i="1"/>
  <c r="H396" i="1" l="1"/>
  <c r="I396" i="1"/>
  <c r="K396" i="1" s="1"/>
  <c r="D430" i="1"/>
  <c r="N397" i="1"/>
  <c r="T396" i="1"/>
  <c r="V396" i="1" s="1"/>
  <c r="S396" i="1"/>
  <c r="R396" i="1"/>
  <c r="C399" i="1"/>
  <c r="E427" i="1"/>
  <c r="F426" i="1"/>
  <c r="O430" i="1"/>
  <c r="Q429" i="1"/>
  <c r="H397" i="1" l="1"/>
  <c r="G397" i="1" s="1"/>
  <c r="I397" i="1"/>
  <c r="K397" i="1" s="1"/>
  <c r="T397" i="1"/>
  <c r="V397" i="1" s="1"/>
  <c r="S397" i="1"/>
  <c r="R397" i="1" s="1"/>
  <c r="L397" i="1" s="1"/>
  <c r="N398" i="1"/>
  <c r="C400" i="1"/>
  <c r="Q430" i="1"/>
  <c r="O431" i="1"/>
  <c r="D431" i="1"/>
  <c r="E428" i="1"/>
  <c r="F427" i="1"/>
  <c r="G396" i="1"/>
  <c r="L396" i="1" s="1"/>
  <c r="H398" i="1" l="1"/>
  <c r="I398" i="1"/>
  <c r="K398" i="1" s="1"/>
  <c r="C401" i="1"/>
  <c r="D432" i="1"/>
  <c r="E429" i="1"/>
  <c r="F428" i="1"/>
  <c r="O432" i="1"/>
  <c r="Q431" i="1"/>
  <c r="T398" i="1"/>
  <c r="V398" i="1" s="1"/>
  <c r="S398" i="1"/>
  <c r="R398" i="1" s="1"/>
  <c r="N399" i="1"/>
  <c r="I399" i="1" l="1"/>
  <c r="K399" i="1" s="1"/>
  <c r="H399" i="1"/>
  <c r="G399" i="1" s="1"/>
  <c r="Q432" i="1"/>
  <c r="O433" i="1"/>
  <c r="C402" i="1"/>
  <c r="E430" i="1"/>
  <c r="F429" i="1"/>
  <c r="G398" i="1"/>
  <c r="L398" i="1" s="1"/>
  <c r="S399" i="1"/>
  <c r="R399" i="1" s="1"/>
  <c r="L399" i="1" s="1"/>
  <c r="T399" i="1"/>
  <c r="V399" i="1" s="1"/>
  <c r="N400" i="1"/>
  <c r="D433" i="1"/>
  <c r="H400" i="1" l="1"/>
  <c r="I400" i="1"/>
  <c r="K400" i="1" s="1"/>
  <c r="O434" i="1"/>
  <c r="Q433" i="1"/>
  <c r="C403" i="1"/>
  <c r="D434" i="1"/>
  <c r="E431" i="1"/>
  <c r="F430" i="1"/>
  <c r="N401" i="1"/>
  <c r="T400" i="1"/>
  <c r="V400" i="1" s="1"/>
  <c r="S400" i="1"/>
  <c r="R400" i="1" s="1"/>
  <c r="I401" i="1" l="1"/>
  <c r="K401" i="1" s="1"/>
  <c r="H401" i="1"/>
  <c r="G401" i="1" s="1"/>
  <c r="E432" i="1"/>
  <c r="F431" i="1"/>
  <c r="V401" i="1"/>
  <c r="R401" i="1"/>
  <c r="L401" i="1" s="1"/>
  <c r="T401" i="1"/>
  <c r="S401" i="1"/>
  <c r="N402" i="1"/>
  <c r="Q434" i="1"/>
  <c r="O435" i="1"/>
  <c r="D435" i="1"/>
  <c r="C404" i="1"/>
  <c r="G400" i="1"/>
  <c r="L400" i="1" s="1"/>
  <c r="I402" i="1" l="1"/>
  <c r="K402" i="1" s="1"/>
  <c r="H402" i="1"/>
  <c r="G402" i="1" s="1"/>
  <c r="O436" i="1"/>
  <c r="Q435" i="1"/>
  <c r="E433" i="1"/>
  <c r="F432" i="1"/>
  <c r="C405" i="1"/>
  <c r="T402" i="1"/>
  <c r="V402" i="1" s="1"/>
  <c r="S402" i="1"/>
  <c r="N403" i="1"/>
  <c r="D436" i="1"/>
  <c r="H403" i="1" l="1"/>
  <c r="G403" i="1" s="1"/>
  <c r="I403" i="1"/>
  <c r="K403" i="1"/>
  <c r="S403" i="1"/>
  <c r="R403" i="1" s="1"/>
  <c r="L403" i="1" s="1"/>
  <c r="N404" i="1"/>
  <c r="T403" i="1"/>
  <c r="V403" i="1" s="1"/>
  <c r="E434" i="1"/>
  <c r="F433" i="1"/>
  <c r="R402" i="1"/>
  <c r="L402" i="1" s="1"/>
  <c r="O437" i="1"/>
  <c r="Q436" i="1"/>
  <c r="D437" i="1"/>
  <c r="C406" i="1"/>
  <c r="D438" i="1" l="1"/>
  <c r="T404" i="1"/>
  <c r="N405" i="1"/>
  <c r="S404" i="1"/>
  <c r="R404" i="1" s="1"/>
  <c r="V404" i="1"/>
  <c r="C407" i="1"/>
  <c r="H404" i="1"/>
  <c r="I404" i="1"/>
  <c r="K404" i="1" s="1"/>
  <c r="Q437" i="1"/>
  <c r="O438" i="1"/>
  <c r="E435" i="1"/>
  <c r="F434" i="1"/>
  <c r="H405" i="1" l="1"/>
  <c r="G405" i="1" s="1"/>
  <c r="I405" i="1"/>
  <c r="K405" i="1"/>
  <c r="V405" i="1"/>
  <c r="S405" i="1"/>
  <c r="R405" i="1" s="1"/>
  <c r="L405" i="1" s="1"/>
  <c r="N406" i="1"/>
  <c r="T405" i="1"/>
  <c r="E436" i="1"/>
  <c r="F435" i="1"/>
  <c r="C408" i="1"/>
  <c r="G404" i="1"/>
  <c r="L404" i="1" s="1"/>
  <c r="O439" i="1"/>
  <c r="Q438" i="1"/>
  <c r="D439" i="1"/>
  <c r="C409" i="1" l="1"/>
  <c r="D440" i="1"/>
  <c r="T406" i="1"/>
  <c r="V406" i="1" s="1"/>
  <c r="S406" i="1"/>
  <c r="R406" i="1" s="1"/>
  <c r="L406" i="1" s="1"/>
  <c r="N407" i="1"/>
  <c r="I406" i="1"/>
  <c r="K406" i="1" s="1"/>
  <c r="H406" i="1"/>
  <c r="G406" i="1" s="1"/>
  <c r="O440" i="1"/>
  <c r="Q439" i="1"/>
  <c r="E437" i="1"/>
  <c r="F436" i="1"/>
  <c r="H407" i="1" l="1"/>
  <c r="I407" i="1"/>
  <c r="K407" i="1" s="1"/>
  <c r="D441" i="1"/>
  <c r="O441" i="1"/>
  <c r="Q440" i="1"/>
  <c r="E438" i="1"/>
  <c r="F437" i="1"/>
  <c r="S407" i="1"/>
  <c r="R407" i="1" s="1"/>
  <c r="T407" i="1"/>
  <c r="V407" i="1" s="1"/>
  <c r="N408" i="1"/>
  <c r="C410" i="1"/>
  <c r="H408" i="1" l="1"/>
  <c r="G408" i="1" s="1"/>
  <c r="I408" i="1"/>
  <c r="K408" i="1" s="1"/>
  <c r="N409" i="1"/>
  <c r="T408" i="1"/>
  <c r="V408" i="1" s="1"/>
  <c r="S408" i="1"/>
  <c r="R408" i="1" s="1"/>
  <c r="L408" i="1" s="1"/>
  <c r="Q441" i="1"/>
  <c r="O442" i="1"/>
  <c r="D442" i="1"/>
  <c r="E439" i="1"/>
  <c r="F438" i="1"/>
  <c r="C411" i="1"/>
  <c r="G407" i="1"/>
  <c r="L407" i="1" s="1"/>
  <c r="I409" i="1" l="1"/>
  <c r="K409" i="1" s="1"/>
  <c r="H409" i="1"/>
  <c r="G409" i="1" s="1"/>
  <c r="E440" i="1"/>
  <c r="F439" i="1"/>
  <c r="D443" i="1"/>
  <c r="O443" i="1"/>
  <c r="Q442" i="1"/>
  <c r="C412" i="1"/>
  <c r="V409" i="1"/>
  <c r="R409" i="1"/>
  <c r="L409" i="1" s="1"/>
  <c r="T409" i="1"/>
  <c r="S409" i="1"/>
  <c r="N410" i="1"/>
  <c r="I410" i="1" l="1"/>
  <c r="K410" i="1" s="1"/>
  <c r="H410" i="1"/>
  <c r="G410" i="1" s="1"/>
  <c r="O444" i="1"/>
  <c r="Q443" i="1"/>
  <c r="D444" i="1"/>
  <c r="C413" i="1"/>
  <c r="E441" i="1"/>
  <c r="F440" i="1"/>
  <c r="T410" i="1"/>
  <c r="V410" i="1" s="1"/>
  <c r="S410" i="1"/>
  <c r="R410" i="1" s="1"/>
  <c r="L410" i="1" s="1"/>
  <c r="N411" i="1"/>
  <c r="I411" i="1" l="1"/>
  <c r="H411" i="1"/>
  <c r="G411" i="1" s="1"/>
  <c r="K411" i="1"/>
  <c r="D445" i="1"/>
  <c r="Q444" i="1"/>
  <c r="O445" i="1"/>
  <c r="E442" i="1"/>
  <c r="F441" i="1"/>
  <c r="S411" i="1"/>
  <c r="R411" i="1" s="1"/>
  <c r="L411" i="1" s="1"/>
  <c r="T411" i="1"/>
  <c r="V411" i="1" s="1"/>
  <c r="N412" i="1"/>
  <c r="C414" i="1"/>
  <c r="O446" i="1" l="1"/>
  <c r="Q445" i="1"/>
  <c r="N413" i="1"/>
  <c r="T412" i="1"/>
  <c r="V412" i="1" s="1"/>
  <c r="S412" i="1"/>
  <c r="R412" i="1" s="1"/>
  <c r="L412" i="1" s="1"/>
  <c r="C415" i="1"/>
  <c r="D446" i="1"/>
  <c r="K412" i="1"/>
  <c r="H412" i="1"/>
  <c r="G412" i="1" s="1"/>
  <c r="I412" i="1"/>
  <c r="E443" i="1"/>
  <c r="F442" i="1"/>
  <c r="H413" i="1" l="1"/>
  <c r="G413" i="1" s="1"/>
  <c r="I413" i="1"/>
  <c r="K413" i="1" s="1"/>
  <c r="D447" i="1"/>
  <c r="V413" i="1"/>
  <c r="R413" i="1"/>
  <c r="L413" i="1" s="1"/>
  <c r="N414" i="1"/>
  <c r="T413" i="1"/>
  <c r="S413" i="1"/>
  <c r="E444" i="1"/>
  <c r="F443" i="1"/>
  <c r="C416" i="1"/>
  <c r="O447" i="1"/>
  <c r="Q446" i="1"/>
  <c r="I414" i="1" l="1"/>
  <c r="K414" i="1" s="1"/>
  <c r="H414" i="1"/>
  <c r="G414" i="1" s="1"/>
  <c r="D448" i="1"/>
  <c r="T414" i="1"/>
  <c r="V414" i="1" s="1"/>
  <c r="S414" i="1"/>
  <c r="R414" i="1" s="1"/>
  <c r="L414" i="1" s="1"/>
  <c r="N415" i="1"/>
  <c r="E445" i="1"/>
  <c r="F444" i="1"/>
  <c r="C417" i="1"/>
  <c r="O448" i="1"/>
  <c r="Q447" i="1"/>
  <c r="I415" i="1" l="1"/>
  <c r="K415" i="1" s="1"/>
  <c r="H415" i="1"/>
  <c r="G415" i="1" s="1"/>
  <c r="S415" i="1"/>
  <c r="N416" i="1"/>
  <c r="T415" i="1"/>
  <c r="R415" i="1" s="1"/>
  <c r="L415" i="1" s="1"/>
  <c r="D449" i="1"/>
  <c r="E446" i="1"/>
  <c r="F445" i="1"/>
  <c r="O449" i="1"/>
  <c r="Q448" i="1"/>
  <c r="C418" i="1"/>
  <c r="H416" i="1" l="1"/>
  <c r="G416" i="1" s="1"/>
  <c r="I416" i="1"/>
  <c r="K416" i="1" s="1"/>
  <c r="N417" i="1"/>
  <c r="T416" i="1"/>
  <c r="V416" i="1"/>
  <c r="V415" i="1"/>
  <c r="S416" i="1" s="1"/>
  <c r="R416" i="1" s="1"/>
  <c r="L416" i="1" s="1"/>
  <c r="E447" i="1"/>
  <c r="F446" i="1"/>
  <c r="C419" i="1"/>
  <c r="O450" i="1"/>
  <c r="Q449" i="1"/>
  <c r="D450" i="1"/>
  <c r="I417" i="1" l="1"/>
  <c r="K417" i="1" s="1"/>
  <c r="H417" i="1"/>
  <c r="G417" i="1" s="1"/>
  <c r="C420" i="1"/>
  <c r="N418" i="1"/>
  <c r="T417" i="1"/>
  <c r="V417" i="1" s="1"/>
  <c r="S417" i="1"/>
  <c r="R417" i="1" s="1"/>
  <c r="L417" i="1" s="1"/>
  <c r="D451" i="1"/>
  <c r="E448" i="1"/>
  <c r="F447" i="1"/>
  <c r="O451" i="1"/>
  <c r="Q450" i="1"/>
  <c r="I418" i="1" l="1"/>
  <c r="K418" i="1" s="1"/>
  <c r="H418" i="1"/>
  <c r="G418" i="1" s="1"/>
  <c r="E449" i="1"/>
  <c r="F448" i="1"/>
  <c r="D452" i="1"/>
  <c r="C421" i="1"/>
  <c r="T418" i="1"/>
  <c r="V418" i="1" s="1"/>
  <c r="S418" i="1"/>
  <c r="N419" i="1"/>
  <c r="R418" i="1"/>
  <c r="L418" i="1" s="1"/>
  <c r="O452" i="1"/>
  <c r="Q451" i="1"/>
  <c r="H419" i="1" l="1"/>
  <c r="I419" i="1"/>
  <c r="K419" i="1" s="1"/>
  <c r="D453" i="1"/>
  <c r="T419" i="1"/>
  <c r="N420" i="1"/>
  <c r="V419" i="1"/>
  <c r="S419" i="1"/>
  <c r="R419" i="1" s="1"/>
  <c r="Q452" i="1"/>
  <c r="O453" i="1"/>
  <c r="E450" i="1"/>
  <c r="F449" i="1"/>
  <c r="C422" i="1"/>
  <c r="H420" i="1" l="1"/>
  <c r="I420" i="1"/>
  <c r="K420" i="1" s="1"/>
  <c r="E451" i="1"/>
  <c r="F450" i="1"/>
  <c r="R420" i="1"/>
  <c r="V420" i="1"/>
  <c r="T420" i="1"/>
  <c r="N421" i="1"/>
  <c r="S420" i="1"/>
  <c r="O454" i="1"/>
  <c r="Q453" i="1"/>
  <c r="D454" i="1"/>
  <c r="C423" i="1"/>
  <c r="G419" i="1"/>
  <c r="L419" i="1" s="1"/>
  <c r="I421" i="1" l="1"/>
  <c r="K421" i="1" s="1"/>
  <c r="H421" i="1"/>
  <c r="G421" i="1" s="1"/>
  <c r="D455" i="1"/>
  <c r="E452" i="1"/>
  <c r="F451" i="1"/>
  <c r="O455" i="1"/>
  <c r="Q454" i="1"/>
  <c r="C424" i="1"/>
  <c r="N422" i="1"/>
  <c r="T421" i="1"/>
  <c r="V421" i="1" s="1"/>
  <c r="S421" i="1"/>
  <c r="R421" i="1" s="1"/>
  <c r="L421" i="1" s="1"/>
  <c r="G420" i="1"/>
  <c r="L420" i="1" s="1"/>
  <c r="H422" i="1" l="1"/>
  <c r="I422" i="1"/>
  <c r="K422" i="1" s="1"/>
  <c r="E453" i="1"/>
  <c r="F452" i="1"/>
  <c r="C425" i="1"/>
  <c r="D456" i="1"/>
  <c r="S422" i="1"/>
  <c r="R422" i="1" s="1"/>
  <c r="N423" i="1"/>
  <c r="T422" i="1"/>
  <c r="V422" i="1" s="1"/>
  <c r="O456" i="1"/>
  <c r="Q455" i="1"/>
  <c r="H423" i="1" l="1"/>
  <c r="I423" i="1"/>
  <c r="K423" i="1" s="1"/>
  <c r="T423" i="1"/>
  <c r="N424" i="1"/>
  <c r="S423" i="1"/>
  <c r="R423" i="1" s="1"/>
  <c r="V423" i="1"/>
  <c r="C426" i="1"/>
  <c r="E454" i="1"/>
  <c r="F453" i="1"/>
  <c r="D457" i="1"/>
  <c r="Q456" i="1"/>
  <c r="O457" i="1"/>
  <c r="G422" i="1"/>
  <c r="L422" i="1" s="1"/>
  <c r="I424" i="1" l="1"/>
  <c r="K424" i="1" s="1"/>
  <c r="H424" i="1"/>
  <c r="G424" i="1" s="1"/>
  <c r="T424" i="1"/>
  <c r="V424" i="1" s="1"/>
  <c r="S424" i="1"/>
  <c r="R424" i="1" s="1"/>
  <c r="L424" i="1" s="1"/>
  <c r="N425" i="1"/>
  <c r="E455" i="1"/>
  <c r="F454" i="1"/>
  <c r="C427" i="1"/>
  <c r="G423" i="1"/>
  <c r="L423" i="1" s="1"/>
  <c r="O458" i="1"/>
  <c r="Q457" i="1"/>
  <c r="D458" i="1"/>
  <c r="H425" i="1" l="1"/>
  <c r="G425" i="1" s="1"/>
  <c r="I425" i="1"/>
  <c r="K425" i="1" s="1"/>
  <c r="C428" i="1"/>
  <c r="O459" i="1"/>
  <c r="Q458" i="1"/>
  <c r="E456" i="1"/>
  <c r="F455" i="1"/>
  <c r="D459" i="1"/>
  <c r="N426" i="1"/>
  <c r="T425" i="1"/>
  <c r="V425" i="1" s="1"/>
  <c r="S425" i="1"/>
  <c r="R425" i="1" s="1"/>
  <c r="L425" i="1" s="1"/>
  <c r="H426" i="1" l="1"/>
  <c r="G426" i="1" s="1"/>
  <c r="I426" i="1"/>
  <c r="K426" i="1"/>
  <c r="D460" i="1"/>
  <c r="C429" i="1"/>
  <c r="E457" i="1"/>
  <c r="F456" i="1"/>
  <c r="S426" i="1"/>
  <c r="R426" i="1" s="1"/>
  <c r="L426" i="1" s="1"/>
  <c r="N427" i="1"/>
  <c r="T426" i="1"/>
  <c r="V426" i="1" s="1"/>
  <c r="O460" i="1"/>
  <c r="Q459" i="1"/>
  <c r="C430" i="1" l="1"/>
  <c r="D461" i="1"/>
  <c r="E458" i="1"/>
  <c r="F457" i="1"/>
  <c r="H427" i="1"/>
  <c r="I427" i="1"/>
  <c r="K427" i="1" s="1"/>
  <c r="T427" i="1"/>
  <c r="V427" i="1" s="1"/>
  <c r="N428" i="1"/>
  <c r="S427" i="1"/>
  <c r="R427" i="1" s="1"/>
  <c r="O461" i="1"/>
  <c r="Q460" i="1"/>
  <c r="I428" i="1" l="1"/>
  <c r="K428" i="1" s="1"/>
  <c r="H428" i="1"/>
  <c r="G428" i="1" s="1"/>
  <c r="E459" i="1"/>
  <c r="F458" i="1"/>
  <c r="R428" i="1"/>
  <c r="L428" i="1" s="1"/>
  <c r="V428" i="1"/>
  <c r="N429" i="1"/>
  <c r="S428" i="1"/>
  <c r="T428" i="1"/>
  <c r="D462" i="1"/>
  <c r="G427" i="1"/>
  <c r="L427" i="1" s="1"/>
  <c r="C431" i="1"/>
  <c r="O462" i="1"/>
  <c r="Q461" i="1"/>
  <c r="I429" i="1" l="1"/>
  <c r="K429" i="1" s="1"/>
  <c r="H429" i="1"/>
  <c r="G429" i="1" s="1"/>
  <c r="E460" i="1"/>
  <c r="F459" i="1"/>
  <c r="O463" i="1"/>
  <c r="Q462" i="1"/>
  <c r="D463" i="1"/>
  <c r="C432" i="1"/>
  <c r="N430" i="1"/>
  <c r="T429" i="1"/>
  <c r="R429" i="1" s="1"/>
  <c r="L429" i="1" s="1"/>
  <c r="S429" i="1"/>
  <c r="I430" i="1" l="1"/>
  <c r="K430" i="1" s="1"/>
  <c r="H430" i="1"/>
  <c r="G430" i="1" s="1"/>
  <c r="N431" i="1"/>
  <c r="O464" i="1"/>
  <c r="Q463" i="1"/>
  <c r="E461" i="1"/>
  <c r="F460" i="1"/>
  <c r="V429" i="1"/>
  <c r="C433" i="1"/>
  <c r="D464" i="1"/>
  <c r="H431" i="1" l="1"/>
  <c r="I431" i="1"/>
  <c r="K431" i="1" s="1"/>
  <c r="T430" i="1"/>
  <c r="V430" i="1" s="1"/>
  <c r="C434" i="1"/>
  <c r="S430" i="1"/>
  <c r="D465" i="1"/>
  <c r="N432" i="1"/>
  <c r="E462" i="1"/>
  <c r="F461" i="1"/>
  <c r="O465" i="1"/>
  <c r="Q464" i="1"/>
  <c r="S431" i="1" l="1"/>
  <c r="T431" i="1"/>
  <c r="V431" i="1" s="1"/>
  <c r="H432" i="1"/>
  <c r="I432" i="1"/>
  <c r="K432" i="1" s="1"/>
  <c r="C435" i="1"/>
  <c r="O466" i="1"/>
  <c r="Q465" i="1"/>
  <c r="G431" i="1"/>
  <c r="N433" i="1"/>
  <c r="R430" i="1"/>
  <c r="L430" i="1" s="1"/>
  <c r="D466" i="1"/>
  <c r="E463" i="1"/>
  <c r="F462" i="1"/>
  <c r="H433" i="1" l="1"/>
  <c r="G433" i="1" s="1"/>
  <c r="I433" i="1"/>
  <c r="K433" i="1" s="1"/>
  <c r="T432" i="1"/>
  <c r="S432" i="1"/>
  <c r="R432" i="1" s="1"/>
  <c r="L432" i="1" s="1"/>
  <c r="V432" i="1"/>
  <c r="S433" i="1" s="1"/>
  <c r="R433" i="1" s="1"/>
  <c r="L433" i="1" s="1"/>
  <c r="E464" i="1"/>
  <c r="F463" i="1"/>
  <c r="G432" i="1"/>
  <c r="O467" i="1"/>
  <c r="Q466" i="1"/>
  <c r="D467" i="1"/>
  <c r="N434" i="1"/>
  <c r="T433" i="1"/>
  <c r="C436" i="1"/>
  <c r="R431" i="1"/>
  <c r="L431" i="1" s="1"/>
  <c r="I434" i="1" l="1"/>
  <c r="K434" i="1" s="1"/>
  <c r="H434" i="1"/>
  <c r="G434" i="1" s="1"/>
  <c r="V433" i="1"/>
  <c r="E465" i="1"/>
  <c r="F464" i="1"/>
  <c r="V434" i="1"/>
  <c r="S434" i="1"/>
  <c r="R434" i="1" s="1"/>
  <c r="L434" i="1" s="1"/>
  <c r="N435" i="1"/>
  <c r="T434" i="1"/>
  <c r="C437" i="1"/>
  <c r="O468" i="1"/>
  <c r="Q467" i="1"/>
  <c r="D468" i="1"/>
  <c r="I435" i="1" l="1"/>
  <c r="K435" i="1" s="1"/>
  <c r="H435" i="1"/>
  <c r="G435" i="1" s="1"/>
  <c r="C438" i="1"/>
  <c r="E466" i="1"/>
  <c r="F465" i="1"/>
  <c r="D469" i="1"/>
  <c r="T435" i="1"/>
  <c r="N436" i="1"/>
  <c r="V435" i="1"/>
  <c r="R435" i="1"/>
  <c r="L435" i="1" s="1"/>
  <c r="S435" i="1"/>
  <c r="Q468" i="1"/>
  <c r="O469" i="1"/>
  <c r="H436" i="1" l="1"/>
  <c r="I436" i="1"/>
  <c r="K436" i="1" s="1"/>
  <c r="C439" i="1"/>
  <c r="T436" i="1"/>
  <c r="V436" i="1" s="1"/>
  <c r="N437" i="1"/>
  <c r="S436" i="1"/>
  <c r="R436" i="1" s="1"/>
  <c r="D470" i="1"/>
  <c r="O470" i="1"/>
  <c r="Q469" i="1"/>
  <c r="E467" i="1"/>
  <c r="F466" i="1"/>
  <c r="H437" i="1" l="1"/>
  <c r="I437" i="1"/>
  <c r="K437" i="1" s="1"/>
  <c r="O471" i="1"/>
  <c r="Q470" i="1"/>
  <c r="C440" i="1"/>
  <c r="N438" i="1"/>
  <c r="T437" i="1"/>
  <c r="S437" i="1"/>
  <c r="R437" i="1" s="1"/>
  <c r="V437" i="1"/>
  <c r="D471" i="1"/>
  <c r="E468" i="1"/>
  <c r="F467" i="1"/>
  <c r="G436" i="1"/>
  <c r="L436" i="1" s="1"/>
  <c r="I438" i="1" l="1"/>
  <c r="K438" i="1" s="1"/>
  <c r="H438" i="1"/>
  <c r="G438" i="1" s="1"/>
  <c r="G437" i="1"/>
  <c r="L437" i="1" s="1"/>
  <c r="O472" i="1"/>
  <c r="Q471" i="1"/>
  <c r="C441" i="1"/>
  <c r="D472" i="1"/>
  <c r="V438" i="1"/>
  <c r="S438" i="1"/>
  <c r="R438" i="1" s="1"/>
  <c r="L438" i="1" s="1"/>
  <c r="N439" i="1"/>
  <c r="T438" i="1"/>
  <c r="E469" i="1"/>
  <c r="F468" i="1"/>
  <c r="I439" i="1" l="1"/>
  <c r="H439" i="1"/>
  <c r="G439" i="1" s="1"/>
  <c r="K439" i="1"/>
  <c r="D473" i="1"/>
  <c r="E470" i="1"/>
  <c r="F469" i="1"/>
  <c r="T439" i="1"/>
  <c r="R439" i="1" s="1"/>
  <c r="L439" i="1" s="1"/>
  <c r="N440" i="1"/>
  <c r="S439" i="1"/>
  <c r="O473" i="1"/>
  <c r="Q472" i="1"/>
  <c r="C442" i="1"/>
  <c r="E471" i="1" l="1"/>
  <c r="F470" i="1"/>
  <c r="V439" i="1"/>
  <c r="I440" i="1"/>
  <c r="H440" i="1"/>
  <c r="G440" i="1" s="1"/>
  <c r="K440" i="1"/>
  <c r="C443" i="1"/>
  <c r="O474" i="1"/>
  <c r="Q473" i="1"/>
  <c r="D474" i="1"/>
  <c r="N441" i="1"/>
  <c r="I441" i="1" l="1"/>
  <c r="H441" i="1"/>
  <c r="G441" i="1" s="1"/>
  <c r="K441" i="1"/>
  <c r="N442" i="1"/>
  <c r="O475" i="1"/>
  <c r="Q474" i="1"/>
  <c r="S440" i="1"/>
  <c r="T440" i="1"/>
  <c r="V440" i="1" s="1"/>
  <c r="C444" i="1"/>
  <c r="D475" i="1"/>
  <c r="E472" i="1"/>
  <c r="F471" i="1"/>
  <c r="S441" i="1" l="1"/>
  <c r="T441" i="1"/>
  <c r="V441" i="1" s="1"/>
  <c r="E473" i="1"/>
  <c r="F472" i="1"/>
  <c r="N443" i="1"/>
  <c r="H442" i="1"/>
  <c r="I442" i="1"/>
  <c r="K442" i="1" s="1"/>
  <c r="O476" i="1"/>
  <c r="Q475" i="1"/>
  <c r="C445" i="1"/>
  <c r="R440" i="1"/>
  <c r="L440" i="1" s="1"/>
  <c r="D476" i="1"/>
  <c r="T442" i="1" l="1"/>
  <c r="V442" i="1" s="1"/>
  <c r="S442" i="1"/>
  <c r="R442" i="1" s="1"/>
  <c r="L442" i="1" s="1"/>
  <c r="I443" i="1"/>
  <c r="H443" i="1"/>
  <c r="G443" i="1" s="1"/>
  <c r="K443" i="1"/>
  <c r="D477" i="1"/>
  <c r="O477" i="1"/>
  <c r="Q476" i="1"/>
  <c r="G442" i="1"/>
  <c r="E474" i="1"/>
  <c r="F473" i="1"/>
  <c r="C446" i="1"/>
  <c r="N444" i="1"/>
  <c r="R441" i="1"/>
  <c r="L441" i="1" s="1"/>
  <c r="T443" i="1" l="1"/>
  <c r="S443" i="1"/>
  <c r="R443" i="1" s="1"/>
  <c r="L443" i="1" s="1"/>
  <c r="V443" i="1"/>
  <c r="S444" i="1" s="1"/>
  <c r="R444" i="1" s="1"/>
  <c r="L444" i="1" s="1"/>
  <c r="I444" i="1"/>
  <c r="K444" i="1" s="1"/>
  <c r="H444" i="1"/>
  <c r="G444" i="1" s="1"/>
  <c r="C447" i="1"/>
  <c r="D478" i="1"/>
  <c r="V444" i="1"/>
  <c r="N445" i="1"/>
  <c r="T444" i="1"/>
  <c r="E475" i="1"/>
  <c r="F474" i="1"/>
  <c r="O478" i="1"/>
  <c r="Q477" i="1"/>
  <c r="I445" i="1" l="1"/>
  <c r="H445" i="1"/>
  <c r="G445" i="1" s="1"/>
  <c r="K445" i="1"/>
  <c r="O479" i="1"/>
  <c r="Q478" i="1"/>
  <c r="D479" i="1"/>
  <c r="C448" i="1"/>
  <c r="E476" i="1"/>
  <c r="F475" i="1"/>
  <c r="N446" i="1"/>
  <c r="T445" i="1"/>
  <c r="R445" i="1" s="1"/>
  <c r="L445" i="1" s="1"/>
  <c r="S445" i="1"/>
  <c r="C449" i="1" l="1"/>
  <c r="O480" i="1"/>
  <c r="Q479" i="1"/>
  <c r="V445" i="1"/>
  <c r="H446" i="1"/>
  <c r="I446" i="1"/>
  <c r="K446" i="1" s="1"/>
  <c r="N447" i="1"/>
  <c r="D480" i="1"/>
  <c r="E477" i="1"/>
  <c r="F476" i="1"/>
  <c r="I447" i="1" l="1"/>
  <c r="H447" i="1"/>
  <c r="G447" i="1" s="1"/>
  <c r="K447" i="1"/>
  <c r="S446" i="1"/>
  <c r="R446" i="1" s="1"/>
  <c r="L446" i="1" s="1"/>
  <c r="N448" i="1"/>
  <c r="T446" i="1"/>
  <c r="V446" i="1" s="1"/>
  <c r="E478" i="1"/>
  <c r="F477" i="1"/>
  <c r="O481" i="1"/>
  <c r="Q480" i="1"/>
  <c r="D481" i="1"/>
  <c r="G446" i="1"/>
  <c r="C450" i="1"/>
  <c r="T447" i="1" l="1"/>
  <c r="V447" i="1" s="1"/>
  <c r="S447" i="1"/>
  <c r="R447" i="1" s="1"/>
  <c r="L447" i="1" s="1"/>
  <c r="C451" i="1"/>
  <c r="N449" i="1"/>
  <c r="E479" i="1"/>
  <c r="F478" i="1"/>
  <c r="O482" i="1"/>
  <c r="Q481" i="1"/>
  <c r="D482" i="1"/>
  <c r="I448" i="1"/>
  <c r="K448" i="1"/>
  <c r="H448" i="1"/>
  <c r="G448" i="1" s="1"/>
  <c r="S448" i="1" l="1"/>
  <c r="R448" i="1" s="1"/>
  <c r="L448" i="1" s="1"/>
  <c r="T448" i="1"/>
  <c r="V448" i="1" s="1"/>
  <c r="C452" i="1"/>
  <c r="E480" i="1"/>
  <c r="F479" i="1"/>
  <c r="D483" i="1"/>
  <c r="O483" i="1"/>
  <c r="Q482" i="1"/>
  <c r="K449" i="1"/>
  <c r="H449" i="1"/>
  <c r="G449" i="1" s="1"/>
  <c r="I449" i="1"/>
  <c r="N450" i="1"/>
  <c r="S449" i="1" l="1"/>
  <c r="R449" i="1" s="1"/>
  <c r="L449" i="1" s="1"/>
  <c r="T449" i="1"/>
  <c r="V449" i="1" s="1"/>
  <c r="I450" i="1"/>
  <c r="K450" i="1" s="1"/>
  <c r="H450" i="1"/>
  <c r="O484" i="1"/>
  <c r="Q483" i="1"/>
  <c r="D484" i="1"/>
  <c r="C453" i="1"/>
  <c r="N451" i="1"/>
  <c r="E481" i="1"/>
  <c r="F480" i="1"/>
  <c r="I451" i="1" l="1"/>
  <c r="K451" i="1" s="1"/>
  <c r="H451" i="1"/>
  <c r="G451" i="1" s="1"/>
  <c r="T450" i="1"/>
  <c r="S450" i="1"/>
  <c r="R450" i="1" s="1"/>
  <c r="L450" i="1" s="1"/>
  <c r="V450" i="1"/>
  <c r="S451" i="1" s="1"/>
  <c r="R451" i="1" s="1"/>
  <c r="L451" i="1" s="1"/>
  <c r="T451" i="1"/>
  <c r="N452" i="1"/>
  <c r="C454" i="1"/>
  <c r="Q484" i="1"/>
  <c r="O485" i="1"/>
  <c r="E482" i="1"/>
  <c r="F481" i="1"/>
  <c r="G450" i="1"/>
  <c r="D485" i="1"/>
  <c r="H452" i="1" l="1"/>
  <c r="G452" i="1" s="1"/>
  <c r="I452" i="1"/>
  <c r="K452" i="1" s="1"/>
  <c r="E483" i="1"/>
  <c r="F482" i="1"/>
  <c r="O486" i="1"/>
  <c r="Q486" i="1" s="1"/>
  <c r="Q485" i="1"/>
  <c r="V451" i="1"/>
  <c r="C455" i="1"/>
  <c r="D486" i="1"/>
  <c r="N453" i="1"/>
  <c r="I453" i="1" l="1"/>
  <c r="K453" i="1" s="1"/>
  <c r="H453" i="1"/>
  <c r="C456" i="1"/>
  <c r="T452" i="1"/>
  <c r="V452" i="1" s="1"/>
  <c r="E484" i="1"/>
  <c r="F483" i="1"/>
  <c r="S452" i="1"/>
  <c r="R452" i="1" s="1"/>
  <c r="L452" i="1" s="1"/>
  <c r="N454" i="1"/>
  <c r="S453" i="1" l="1"/>
  <c r="R453" i="1" s="1"/>
  <c r="T453" i="1"/>
  <c r="V453" i="1" s="1"/>
  <c r="I454" i="1"/>
  <c r="K454" i="1" s="1"/>
  <c r="H454" i="1"/>
  <c r="G454" i="1" s="1"/>
  <c r="E485" i="1"/>
  <c r="F484" i="1"/>
  <c r="C457" i="1"/>
  <c r="N455" i="1"/>
  <c r="G453" i="1"/>
  <c r="I455" i="1" l="1"/>
  <c r="K455" i="1" s="1"/>
  <c r="H455" i="1"/>
  <c r="G455" i="1" s="1"/>
  <c r="S454" i="1"/>
  <c r="T454" i="1"/>
  <c r="V454" i="1" s="1"/>
  <c r="N456" i="1"/>
  <c r="C458" i="1"/>
  <c r="E486" i="1"/>
  <c r="F486" i="1" s="1"/>
  <c r="F485" i="1"/>
  <c r="L453" i="1"/>
  <c r="T455" i="1" l="1"/>
  <c r="S455" i="1"/>
  <c r="R455" i="1" s="1"/>
  <c r="L455" i="1" s="1"/>
  <c r="V455" i="1"/>
  <c r="H456" i="1"/>
  <c r="I456" i="1"/>
  <c r="K456" i="1" s="1"/>
  <c r="C459" i="1"/>
  <c r="R454" i="1"/>
  <c r="L454" i="1" s="1"/>
  <c r="N457" i="1"/>
  <c r="V456" i="1"/>
  <c r="S456" i="1"/>
  <c r="R456" i="1" s="1"/>
  <c r="T456" i="1"/>
  <c r="H457" i="1" l="1"/>
  <c r="G457" i="1" s="1"/>
  <c r="I457" i="1"/>
  <c r="K457" i="1" s="1"/>
  <c r="G456" i="1"/>
  <c r="L456" i="1" s="1"/>
  <c r="C460" i="1"/>
  <c r="N458" i="1"/>
  <c r="T457" i="1"/>
  <c r="V457" i="1" s="1"/>
  <c r="S457" i="1"/>
  <c r="R457" i="1" s="1"/>
  <c r="L457" i="1" s="1"/>
  <c r="H458" i="1" l="1"/>
  <c r="G458" i="1" s="1"/>
  <c r="I458" i="1"/>
  <c r="K458" i="1" s="1"/>
  <c r="T458" i="1"/>
  <c r="V458" i="1" s="1"/>
  <c r="S458" i="1"/>
  <c r="N459" i="1"/>
  <c r="C461" i="1"/>
  <c r="I459" i="1" l="1"/>
  <c r="K459" i="1" s="1"/>
  <c r="H459" i="1"/>
  <c r="G459" i="1" s="1"/>
  <c r="R458" i="1"/>
  <c r="L458" i="1" s="1"/>
  <c r="T459" i="1"/>
  <c r="V459" i="1" s="1"/>
  <c r="N460" i="1"/>
  <c r="S459" i="1"/>
  <c r="R459" i="1" s="1"/>
  <c r="L459" i="1" s="1"/>
  <c r="C462" i="1"/>
  <c r="H460" i="1" l="1"/>
  <c r="I460" i="1"/>
  <c r="K460" i="1" s="1"/>
  <c r="N461" i="1"/>
  <c r="S460" i="1"/>
  <c r="R460" i="1" s="1"/>
  <c r="T460" i="1"/>
  <c r="V460" i="1" s="1"/>
  <c r="C463" i="1"/>
  <c r="I461" i="1" l="1"/>
  <c r="K461" i="1" s="1"/>
  <c r="H461" i="1"/>
  <c r="G461" i="1" s="1"/>
  <c r="N462" i="1"/>
  <c r="T461" i="1"/>
  <c r="V461" i="1" s="1"/>
  <c r="S461" i="1"/>
  <c r="R461" i="1" s="1"/>
  <c r="L461" i="1" s="1"/>
  <c r="C464" i="1"/>
  <c r="G460" i="1"/>
  <c r="L460" i="1" s="1"/>
  <c r="I462" i="1" l="1"/>
  <c r="K462" i="1" s="1"/>
  <c r="H462" i="1"/>
  <c r="G462" i="1" s="1"/>
  <c r="T462" i="1"/>
  <c r="V462" i="1" s="1"/>
  <c r="S462" i="1"/>
  <c r="R462" i="1" s="1"/>
  <c r="L462" i="1" s="1"/>
  <c r="N463" i="1"/>
  <c r="C465" i="1"/>
  <c r="H463" i="1" l="1"/>
  <c r="I463" i="1"/>
  <c r="K463" i="1" s="1"/>
  <c r="T463" i="1"/>
  <c r="N464" i="1"/>
  <c r="V463" i="1"/>
  <c r="S463" i="1"/>
  <c r="R463" i="1" s="1"/>
  <c r="C466" i="1"/>
  <c r="H464" i="1" l="1"/>
  <c r="G464" i="1" s="1"/>
  <c r="I464" i="1"/>
  <c r="K464" i="1" s="1"/>
  <c r="N465" i="1"/>
  <c r="V464" i="1"/>
  <c r="S464" i="1"/>
  <c r="R464" i="1" s="1"/>
  <c r="L464" i="1" s="1"/>
  <c r="T464" i="1"/>
  <c r="C467" i="1"/>
  <c r="G463" i="1"/>
  <c r="L463" i="1" s="1"/>
  <c r="I465" i="1" l="1"/>
  <c r="K465" i="1" s="1"/>
  <c r="H465" i="1"/>
  <c r="G465" i="1" s="1"/>
  <c r="N466" i="1"/>
  <c r="T465" i="1"/>
  <c r="V465" i="1" s="1"/>
  <c r="S465" i="1"/>
  <c r="R465" i="1" s="1"/>
  <c r="L465" i="1" s="1"/>
  <c r="C468" i="1"/>
  <c r="I466" i="1" l="1"/>
  <c r="K466" i="1" s="1"/>
  <c r="H466" i="1"/>
  <c r="G466" i="1" s="1"/>
  <c r="C469" i="1"/>
  <c r="T466" i="1"/>
  <c r="V466" i="1" s="1"/>
  <c r="S466" i="1"/>
  <c r="R466" i="1" s="1"/>
  <c r="L466" i="1" s="1"/>
  <c r="N467" i="1"/>
  <c r="H467" i="1" l="1"/>
  <c r="G467" i="1" s="1"/>
  <c r="I467" i="1"/>
  <c r="K467" i="1" s="1"/>
  <c r="C470" i="1"/>
  <c r="T467" i="1"/>
  <c r="N468" i="1"/>
  <c r="V467" i="1"/>
  <c r="S467" i="1"/>
  <c r="R467" i="1" s="1"/>
  <c r="L467" i="1" s="1"/>
  <c r="H468" i="1" l="1"/>
  <c r="I468" i="1"/>
  <c r="K468" i="1" s="1"/>
  <c r="C471" i="1"/>
  <c r="N469" i="1"/>
  <c r="S468" i="1"/>
  <c r="R468" i="1" s="1"/>
  <c r="T468" i="1"/>
  <c r="V468" i="1" s="1"/>
  <c r="H469" i="1" l="1"/>
  <c r="I469" i="1"/>
  <c r="K469" i="1" s="1"/>
  <c r="C472" i="1"/>
  <c r="G468" i="1"/>
  <c r="L468" i="1" s="1"/>
  <c r="N470" i="1"/>
  <c r="T469" i="1"/>
  <c r="V469" i="1" s="1"/>
  <c r="S469" i="1"/>
  <c r="R469" i="1" s="1"/>
  <c r="I470" i="1" l="1"/>
  <c r="K470" i="1" s="1"/>
  <c r="H470" i="1"/>
  <c r="G470" i="1" s="1"/>
  <c r="G469" i="1"/>
  <c r="L469" i="1" s="1"/>
  <c r="C473" i="1"/>
  <c r="T470" i="1"/>
  <c r="V470" i="1" s="1"/>
  <c r="S470" i="1"/>
  <c r="R470" i="1" s="1"/>
  <c r="L470" i="1" s="1"/>
  <c r="N471" i="1"/>
  <c r="I471" i="1" l="1"/>
  <c r="H471" i="1"/>
  <c r="G471" i="1" s="1"/>
  <c r="K471" i="1"/>
  <c r="C474" i="1"/>
  <c r="T471" i="1"/>
  <c r="N472" i="1"/>
  <c r="S471" i="1"/>
  <c r="R471" i="1" s="1"/>
  <c r="L471" i="1" s="1"/>
  <c r="V471" i="1"/>
  <c r="C475" i="1" l="1"/>
  <c r="R472" i="1"/>
  <c r="N473" i="1"/>
  <c r="V472" i="1"/>
  <c r="S472" i="1"/>
  <c r="T472" i="1"/>
  <c r="I472" i="1"/>
  <c r="K472" i="1" s="1"/>
  <c r="H472" i="1"/>
  <c r="G472" i="1" s="1"/>
  <c r="I473" i="1" l="1"/>
  <c r="K473" i="1" s="1"/>
  <c r="H473" i="1"/>
  <c r="G473" i="1" s="1"/>
  <c r="N474" i="1"/>
  <c r="T473" i="1"/>
  <c r="V473" i="1" s="1"/>
  <c r="S473" i="1"/>
  <c r="R473" i="1" s="1"/>
  <c r="L473" i="1" s="1"/>
  <c r="L472" i="1"/>
  <c r="C476" i="1"/>
  <c r="I474" i="1" l="1"/>
  <c r="K474" i="1" s="1"/>
  <c r="H474" i="1"/>
  <c r="G474" i="1" s="1"/>
  <c r="C477" i="1"/>
  <c r="T474" i="1"/>
  <c r="V474" i="1" s="1"/>
  <c r="S474" i="1"/>
  <c r="R474" i="1" s="1"/>
  <c r="L474" i="1" s="1"/>
  <c r="N475" i="1"/>
  <c r="H475" i="1" l="1"/>
  <c r="G475" i="1" s="1"/>
  <c r="I475" i="1"/>
  <c r="K475" i="1" s="1"/>
  <c r="T475" i="1"/>
  <c r="R475" i="1"/>
  <c r="N476" i="1"/>
  <c r="S475" i="1"/>
  <c r="V475" i="1"/>
  <c r="C478" i="1"/>
  <c r="I476" i="1" l="1"/>
  <c r="K476" i="1" s="1"/>
  <c r="H476" i="1"/>
  <c r="G476" i="1" s="1"/>
  <c r="N477" i="1"/>
  <c r="S476" i="1"/>
  <c r="R476" i="1" s="1"/>
  <c r="L476" i="1" s="1"/>
  <c r="T476" i="1"/>
  <c r="V476" i="1" s="1"/>
  <c r="C479" i="1"/>
  <c r="L475" i="1"/>
  <c r="I477" i="1" l="1"/>
  <c r="K477" i="1" s="1"/>
  <c r="H477" i="1"/>
  <c r="G477" i="1" s="1"/>
  <c r="C480" i="1"/>
  <c r="N478" i="1"/>
  <c r="T477" i="1"/>
  <c r="V477" i="1" s="1"/>
  <c r="S477" i="1"/>
  <c r="R477" i="1" s="1"/>
  <c r="L477" i="1" s="1"/>
  <c r="I478" i="1" l="1"/>
  <c r="K478" i="1" s="1"/>
  <c r="H478" i="1"/>
  <c r="G478" i="1" s="1"/>
  <c r="C481" i="1"/>
  <c r="T478" i="1"/>
  <c r="V478" i="1" s="1"/>
  <c r="S478" i="1"/>
  <c r="R478" i="1"/>
  <c r="N479" i="1"/>
  <c r="H479" i="1" l="1"/>
  <c r="G479" i="1" s="1"/>
  <c r="I479" i="1"/>
  <c r="K479" i="1" s="1"/>
  <c r="L478" i="1"/>
  <c r="C482" i="1"/>
  <c r="T479" i="1"/>
  <c r="V479" i="1" s="1"/>
  <c r="N480" i="1"/>
  <c r="S479" i="1"/>
  <c r="R479" i="1" s="1"/>
  <c r="L479" i="1" s="1"/>
  <c r="H480" i="1" l="1"/>
  <c r="G480" i="1" s="1"/>
  <c r="I480" i="1"/>
  <c r="K480" i="1" s="1"/>
  <c r="N481" i="1"/>
  <c r="S480" i="1"/>
  <c r="R480" i="1" s="1"/>
  <c r="L480" i="1" s="1"/>
  <c r="T480" i="1"/>
  <c r="V480" i="1" s="1"/>
  <c r="C483" i="1"/>
  <c r="H481" i="1" l="1"/>
  <c r="I481" i="1"/>
  <c r="K481" i="1" s="1"/>
  <c r="C484" i="1"/>
  <c r="N482" i="1"/>
  <c r="T481" i="1"/>
  <c r="V481" i="1" s="1"/>
  <c r="S481" i="1"/>
  <c r="R481" i="1" s="1"/>
  <c r="I482" i="1" l="1"/>
  <c r="K482" i="1" s="1"/>
  <c r="H482" i="1"/>
  <c r="G482" i="1" s="1"/>
  <c r="C485" i="1"/>
  <c r="T482" i="1"/>
  <c r="V482" i="1" s="1"/>
  <c r="S482" i="1"/>
  <c r="R482" i="1" s="1"/>
  <c r="L482" i="1" s="1"/>
  <c r="N483" i="1"/>
  <c r="G481" i="1"/>
  <c r="L481" i="1" s="1"/>
  <c r="I483" i="1" l="1"/>
  <c r="K483" i="1" s="1"/>
  <c r="H483" i="1"/>
  <c r="G483" i="1" s="1"/>
  <c r="T483" i="1"/>
  <c r="N484" i="1"/>
  <c r="V483" i="1"/>
  <c r="S483" i="1"/>
  <c r="R483" i="1" s="1"/>
  <c r="L483" i="1" s="1"/>
  <c r="C486" i="1"/>
  <c r="I484" i="1" l="1"/>
  <c r="K484" i="1" s="1"/>
  <c r="H484" i="1"/>
  <c r="G484" i="1" s="1"/>
  <c r="N485" i="1"/>
  <c r="S484" i="1"/>
  <c r="R484" i="1" s="1"/>
  <c r="L484" i="1" s="1"/>
  <c r="T484" i="1"/>
  <c r="V484" i="1" s="1"/>
  <c r="I485" i="1" l="1"/>
  <c r="K485" i="1" s="1"/>
  <c r="H485" i="1"/>
  <c r="G485" i="1" s="1"/>
  <c r="N486" i="1"/>
  <c r="T485" i="1"/>
  <c r="V485" i="1" s="1"/>
  <c r="S485" i="1"/>
  <c r="R485" i="1" s="1"/>
  <c r="L485" i="1" s="1"/>
  <c r="I486" i="1" l="1"/>
  <c r="K486" i="1" s="1"/>
  <c r="H486" i="1"/>
  <c r="T486" i="1"/>
  <c r="V486" i="1" s="1"/>
  <c r="S486" i="1"/>
  <c r="T5" i="1" s="1"/>
  <c r="U3" i="1" s="1"/>
  <c r="I5" i="1" l="1"/>
  <c r="G486" i="1"/>
  <c r="R486" i="1"/>
  <c r="L486" i="1" s="1"/>
  <c r="J3" i="1" l="1"/>
  <c r="K5" i="1"/>
  <c r="K4" i="1"/>
</calcChain>
</file>

<file path=xl/sharedStrings.xml><?xml version="1.0" encoding="utf-8"?>
<sst xmlns="http://schemas.openxmlformats.org/spreadsheetml/2006/main" count="33" uniqueCount="18">
  <si>
    <t>Valores a introduzir</t>
  </si>
  <si>
    <t>Total de juros previsto</t>
  </si>
  <si>
    <t>Taxa de Juro:</t>
  </si>
  <si>
    <t>Capital em dívida:</t>
  </si>
  <si>
    <t>Número de prestações em falta:</t>
  </si>
  <si>
    <t>Vs Tx variavel</t>
  </si>
  <si>
    <t>Total de juros a pagar:</t>
  </si>
  <si>
    <t>Vs juro previsto</t>
  </si>
  <si>
    <t>Ano</t>
  </si>
  <si>
    <t>Nº</t>
  </si>
  <si>
    <t>Spread</t>
  </si>
  <si>
    <t>Indexante</t>
  </si>
  <si>
    <t>Taxa</t>
  </si>
  <si>
    <t>Prestação mensal</t>
  </si>
  <si>
    <t>Juros</t>
  </si>
  <si>
    <t>Capital</t>
  </si>
  <si>
    <t>Amortização</t>
  </si>
  <si>
    <t>Capital em dívida após prestação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</si>
</sst>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0%"/>
    <numFmt numFmtId="165" formatCode="[$-816]mmm\-yy"/>
  </numFmts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Verdana"/>
    </font>
    <font>
      <sz val="10"/>
      <color indexed="10"/>
      <name val="Verdana"/>
    </font>
    <font>
      <sz val="11"/>
      <color rgb="FF000000"/>
      <name val="Calibri"/>
    </font>
    <font>
      <b/>
      <sz val="10"/>
      <name val="Verdana"/>
    </font>
    <font>
      <b/>
      <u/>
      <sz val="10"/>
      <name val="Verdana"/>
    </font>
    <font>
      <b/>
      <sz val="10"/>
      <color indexed="10"/>
      <name val="Verdana"/>
    </font>
    <font>
      <u/>
      <sz val="1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/>
      <right/>
      <top style="medium">
        <color indexed="23"/>
      </top>
      <bottom/>
      <diagonal/>
    </border>
    <border>
      <left style="thin">
        <color indexed="22"/>
      </left>
      <right style="thin">
        <color indexed="22"/>
      </right>
      <top style="medium">
        <color indexed="23"/>
      </top>
      <bottom style="thin">
        <color indexed="22"/>
      </bottom>
      <diagonal/>
    </border>
  </borders>
  <cellStyleXfs count="4">
    <xf numFmtId="0" fontId="0" fillId="0" borderId="0"/>
    <xf numFmtId="44" fontId="4" fillId="0" borderId="0">
      <protection locked="0"/>
    </xf>
    <xf numFmtId="9" fontId="4" fillId="0" borderId="0">
      <protection locked="0"/>
    </xf>
    <xf numFmtId="0" fontId="1" fillId="0" borderId="0">
      <protection locked="0"/>
    </xf>
  </cellStyleXfs>
  <cellXfs count="52">
    <xf numFmtId="0" fontId="0" fillId="0" borderId="0" xfId="0"/>
    <xf numFmtId="0" fontId="2" fillId="0" borderId="0" xfId="3" applyFont="1" applyProtection="1"/>
    <xf numFmtId="0" fontId="3" fillId="0" borderId="0" xfId="3" applyFont="1" applyAlignment="1" applyProtection="1">
      <alignment horizontal="center" vertical="center"/>
    </xf>
    <xf numFmtId="0" fontId="3" fillId="0" borderId="1" xfId="3" applyFont="1" applyBorder="1" applyAlignment="1" applyProtection="1">
      <alignment horizontal="center" vertical="center"/>
    </xf>
    <xf numFmtId="0" fontId="3" fillId="2" borderId="2" xfId="3" applyFont="1" applyFill="1" applyBorder="1" applyAlignment="1" applyProtection="1">
      <alignment horizontal="center" vertical="center" wrapText="1"/>
    </xf>
    <xf numFmtId="44" fontId="5" fillId="2" borderId="0" xfId="1" applyFont="1" applyFill="1" applyAlignment="1" applyProtection="1">
      <alignment horizontal="center" vertical="center" wrapText="1"/>
    </xf>
    <xf numFmtId="8" fontId="6" fillId="0" borderId="0" xfId="3" applyNumberFormat="1" applyFont="1" applyProtection="1"/>
    <xf numFmtId="0" fontId="7" fillId="0" borderId="0" xfId="3" applyFont="1" applyAlignment="1" applyProtection="1">
      <alignment horizontal="center" vertical="center"/>
    </xf>
    <xf numFmtId="0" fontId="7" fillId="0" borderId="1" xfId="3" applyFont="1" applyBorder="1" applyAlignment="1" applyProtection="1">
      <alignment horizontal="center" vertical="center"/>
    </xf>
    <xf numFmtId="0" fontId="3" fillId="0" borderId="0" xfId="3" applyFont="1" applyAlignment="1" applyProtection="1">
      <alignment horizontal="center" vertical="center"/>
    </xf>
    <xf numFmtId="0" fontId="2" fillId="0" borderId="0" xfId="3" applyFont="1" applyAlignment="1" applyProtection="1">
      <alignment horizontal="right"/>
    </xf>
    <xf numFmtId="0" fontId="2" fillId="0" borderId="0" xfId="3" applyFont="1" applyAlignment="1" applyProtection="1">
      <alignment horizontal="right"/>
    </xf>
    <xf numFmtId="0" fontId="2" fillId="0" borderId="1" xfId="3" applyFont="1" applyBorder="1" applyAlignment="1" applyProtection="1">
      <alignment horizontal="right"/>
    </xf>
    <xf numFmtId="164" fontId="3" fillId="0" borderId="3" xfId="3" applyNumberFormat="1" applyFont="1" applyBorder="1">
      <protection locked="0"/>
    </xf>
    <xf numFmtId="10" fontId="3" fillId="0" borderId="3" xfId="3" applyNumberFormat="1" applyFont="1" applyBorder="1">
      <protection locked="0"/>
    </xf>
    <xf numFmtId="10" fontId="3" fillId="0" borderId="0" xfId="3" applyNumberFormat="1" applyFont="1">
      <protection locked="0"/>
    </xf>
    <xf numFmtId="44" fontId="3" fillId="0" borderId="4" xfId="3" applyNumberFormat="1" applyFont="1" applyBorder="1">
      <protection locked="0"/>
    </xf>
    <xf numFmtId="9" fontId="2" fillId="0" borderId="0" xfId="2" applyFont="1" applyAlignment="1" applyProtection="1">
      <alignment horizontal="right"/>
    </xf>
    <xf numFmtId="0" fontId="3" fillId="0" borderId="4" xfId="3" applyFont="1" applyBorder="1">
      <protection locked="0"/>
    </xf>
    <xf numFmtId="0" fontId="3" fillId="0" borderId="0" xfId="3" applyFont="1">
      <protection locked="0"/>
    </xf>
    <xf numFmtId="8" fontId="2" fillId="0" borderId="0" xfId="3" applyNumberFormat="1" applyFont="1" applyAlignment="1" applyProtection="1">
      <alignment horizontal="right"/>
    </xf>
    <xf numFmtId="0" fontId="5" fillId="0" borderId="5" xfId="3" applyFont="1" applyBorder="1" applyAlignment="1" applyProtection="1">
      <alignment horizontal="right"/>
    </xf>
    <xf numFmtId="8" fontId="8" fillId="0" borderId="0" xfId="3" applyNumberFormat="1" applyFont="1" applyProtection="1"/>
    <xf numFmtId="44" fontId="2" fillId="0" borderId="0" xfId="3" applyNumberFormat="1" applyFont="1" applyAlignment="1" applyProtection="1">
      <alignment horizontal="right"/>
    </xf>
    <xf numFmtId="0" fontId="5" fillId="3" borderId="6" xfId="3" applyFont="1" applyFill="1" applyBorder="1" applyAlignment="1" applyProtection="1">
      <alignment horizontal="center" vertical="center" wrapText="1"/>
    </xf>
    <xf numFmtId="7" fontId="2" fillId="0" borderId="0" xfId="3" applyNumberFormat="1" applyFont="1" applyProtection="1"/>
    <xf numFmtId="0" fontId="5" fillId="0" borderId="6" xfId="3" applyFont="1" applyBorder="1" applyAlignment="1" applyProtection="1">
      <alignment horizontal="center" vertical="center" wrapText="1"/>
    </xf>
    <xf numFmtId="0" fontId="2" fillId="0" borderId="6" xfId="3" applyFont="1" applyBorder="1" applyAlignment="1" applyProtection="1">
      <alignment horizontal="center" vertical="center" wrapText="1"/>
    </xf>
    <xf numFmtId="165" fontId="2" fillId="3" borderId="0" xfId="3" applyNumberFormat="1" applyFont="1" applyFill="1" applyProtection="1"/>
    <xf numFmtId="0" fontId="2" fillId="0" borderId="7" xfId="3" applyFont="1" applyBorder="1" applyAlignment="1" applyProtection="1">
      <alignment horizontal="center"/>
    </xf>
    <xf numFmtId="0" fontId="2" fillId="0" borderId="8" xfId="3" applyFont="1" applyBorder="1" applyAlignment="1" applyProtection="1">
      <alignment horizontal="center"/>
    </xf>
    <xf numFmtId="164" fontId="2" fillId="0" borderId="8" xfId="2" applyNumberFormat="1" applyFont="1" applyBorder="1" applyAlignment="1" applyProtection="1">
      <alignment horizontal="center"/>
    </xf>
    <xf numFmtId="8" fontId="5" fillId="0" borderId="8" xfId="3" applyNumberFormat="1" applyFont="1" applyBorder="1" applyProtection="1"/>
    <xf numFmtId="8" fontId="2" fillId="0" borderId="8" xfId="3" applyNumberFormat="1" applyFont="1" applyBorder="1" applyProtection="1"/>
    <xf numFmtId="44" fontId="2" fillId="0" borderId="8" xfId="3" applyNumberFormat="1" applyFont="1" applyBorder="1" applyAlignment="1" applyProtection="1">
      <alignment horizontal="right"/>
    </xf>
    <xf numFmtId="8" fontId="2" fillId="3" borderId="0" xfId="3" applyNumberFormat="1" applyFont="1" applyFill="1" applyProtection="1"/>
    <xf numFmtId="0" fontId="2" fillId="0" borderId="0" xfId="3" applyFont="1" applyAlignment="1" applyProtection="1">
      <alignment horizontal="center"/>
    </xf>
    <xf numFmtId="0" fontId="2" fillId="0" borderId="0" xfId="3" applyFont="1" applyAlignment="1" applyProtection="1">
      <alignment horizontal="center"/>
    </xf>
    <xf numFmtId="8" fontId="5" fillId="0" borderId="0" xfId="3" applyNumberFormat="1" applyFont="1" applyProtection="1"/>
    <xf numFmtId="8" fontId="2" fillId="0" borderId="0" xfId="3" applyNumberFormat="1" applyFont="1" applyProtection="1"/>
    <xf numFmtId="7" fontId="2" fillId="0" borderId="0" xfId="3" applyNumberFormat="1" applyFont="1" applyAlignment="1" applyProtection="1">
      <alignment horizontal="right"/>
    </xf>
    <xf numFmtId="0" fontId="2" fillId="2" borderId="0" xfId="3" applyFont="1" applyFill="1" applyAlignment="1" applyProtection="1">
      <alignment horizontal="center"/>
    </xf>
    <xf numFmtId="164" fontId="2" fillId="2" borderId="0" xfId="2" applyNumberFormat="1" applyFont="1" applyFill="1" applyAlignment="1" applyProtection="1">
      <alignment horizontal="center"/>
    </xf>
    <xf numFmtId="8" fontId="5" fillId="2" borderId="0" xfId="3" applyNumberFormat="1" applyFont="1" applyFill="1" applyProtection="1"/>
    <xf numFmtId="8" fontId="2" fillId="2" borderId="0" xfId="3" applyNumberFormat="1" applyFont="1" applyFill="1" applyProtection="1"/>
    <xf numFmtId="7" fontId="2" fillId="2" borderId="0" xfId="3" applyNumberFormat="1" applyFont="1" applyFill="1" applyAlignment="1" applyProtection="1">
      <alignment horizontal="right"/>
    </xf>
    <xf numFmtId="0" fontId="2" fillId="4" borderId="0" xfId="3" applyFont="1" applyFill="1" applyAlignment="1" applyProtection="1">
      <alignment horizontal="center"/>
    </xf>
    <xf numFmtId="164" fontId="2" fillId="4" borderId="8" xfId="2" applyNumberFormat="1" applyFont="1" applyFill="1" applyBorder="1" applyAlignment="1" applyProtection="1">
      <alignment horizontal="center"/>
    </xf>
    <xf numFmtId="164" fontId="2" fillId="0" borderId="0" xfId="2" applyNumberFormat="1" applyFont="1" applyAlignment="1" applyProtection="1">
      <alignment horizontal="center"/>
    </xf>
    <xf numFmtId="164" fontId="2" fillId="4" borderId="0" xfId="2" applyNumberFormat="1" applyFont="1" applyFill="1" applyAlignment="1" applyProtection="1">
      <alignment horizontal="center"/>
    </xf>
    <xf numFmtId="165" fontId="2" fillId="0" borderId="0" xfId="3" applyNumberFormat="1" applyFont="1" applyProtection="1"/>
    <xf numFmtId="0" fontId="5" fillId="0" borderId="0" xfId="3" applyFont="1" applyProtection="1"/>
  </cellXfs>
  <cellStyles count="4">
    <cellStyle name="Moeda" xfId="1" builtinId="4"/>
    <cellStyle name="Normal" xfId="0" builtinId="0"/>
    <cellStyle name="Normal 2" xfId="3" xr:uid="{E8A65627-D8E9-401D-9FF1-712A6A5BB1E9}"/>
    <cellStyle name="Percentagem" xfId="2" builtinId="5"/>
  </cellStyles>
  <dxfs count="19"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E90BF-EE5A-4644-8BB3-38114187DA97}">
  <dimension ref="A1:W486"/>
  <sheetViews>
    <sheetView showGridLines="0" tabSelected="1" zoomScale="85" workbookViewId="0">
      <pane ySplit="6" topLeftCell="A7" activePane="bottomLeft" state="frozen"/>
      <selection activeCell="E1" sqref="E1"/>
      <selection pane="bottomLeft" activeCell="I26" sqref="I26"/>
    </sheetView>
  </sheetViews>
  <sheetFormatPr defaultColWidth="9" defaultRowHeight="12.6" x14ac:dyDescent="0.2"/>
  <cols>
    <col min="1" max="1" width="9" style="1"/>
    <col min="2" max="2" width="5.109375" style="1" bestFit="1" customWidth="1"/>
    <col min="3" max="3" width="4.6640625" style="1" bestFit="1" customWidth="1"/>
    <col min="4" max="4" width="8.5546875" style="1" bestFit="1" customWidth="1"/>
    <col min="5" max="5" width="11.88671875" style="1" bestFit="1" customWidth="1"/>
    <col min="6" max="6" width="9.109375" style="1" hidden="1" customWidth="1"/>
    <col min="7" max="7" width="15.77734375" style="51" customWidth="1"/>
    <col min="8" max="8" width="10.33203125" style="1" bestFit="1" customWidth="1"/>
    <col min="9" max="9" width="15.88671875" style="1" bestFit="1" customWidth="1"/>
    <col min="10" max="10" width="14.44140625" style="1" customWidth="1"/>
    <col min="11" max="11" width="19.5546875" style="10" bestFit="1" customWidth="1"/>
    <col min="12" max="12" width="11.5546875" style="1" bestFit="1" customWidth="1"/>
    <col min="13" max="13" width="5.109375" style="1" bestFit="1" customWidth="1"/>
    <col min="14" max="14" width="4.6640625" style="1" bestFit="1" customWidth="1"/>
    <col min="15" max="15" width="8.5546875" style="1" bestFit="1" customWidth="1"/>
    <col min="16" max="16" width="13.5546875" style="1" bestFit="1" customWidth="1"/>
    <col min="17" max="17" width="8.5546875" style="1" hidden="1" customWidth="1"/>
    <col min="18" max="18" width="14.44140625" style="51" customWidth="1"/>
    <col min="19" max="19" width="10.33203125" style="1" bestFit="1" customWidth="1"/>
    <col min="20" max="20" width="15.88671875" style="1" bestFit="1" customWidth="1"/>
    <col min="21" max="21" width="16" style="1" customWidth="1"/>
    <col min="22" max="22" width="19.5546875" style="10" bestFit="1" customWidth="1"/>
    <col min="23" max="23" width="9.6640625" style="1" bestFit="1" customWidth="1"/>
    <col min="24" max="241" width="9" style="1"/>
    <col min="242" max="242" width="3.6640625" style="1" customWidth="1"/>
    <col min="243" max="243" width="3.88671875" style="1" customWidth="1"/>
    <col min="244" max="244" width="31.109375" style="1" customWidth="1"/>
    <col min="245" max="245" width="14.109375" style="1" bestFit="1" customWidth="1"/>
    <col min="246" max="246" width="9" style="1"/>
    <col min="247" max="247" width="5.33203125" style="1" customWidth="1"/>
    <col min="248" max="248" width="14.6640625" style="1" customWidth="1"/>
    <col min="249" max="250" width="16" style="1" customWidth="1"/>
    <col min="251" max="251" width="21.6640625" style="1" customWidth="1"/>
    <col min="252" max="497" width="9" style="1"/>
    <col min="498" max="498" width="3.6640625" style="1" customWidth="1"/>
    <col min="499" max="499" width="3.88671875" style="1" customWidth="1"/>
    <col min="500" max="500" width="31.109375" style="1" customWidth="1"/>
    <col min="501" max="501" width="14.109375" style="1" bestFit="1" customWidth="1"/>
    <col min="502" max="502" width="9" style="1"/>
    <col min="503" max="503" width="5.33203125" style="1" customWidth="1"/>
    <col min="504" max="504" width="14.6640625" style="1" customWidth="1"/>
    <col min="505" max="506" width="16" style="1" customWidth="1"/>
    <col min="507" max="507" width="21.6640625" style="1" customWidth="1"/>
    <col min="508" max="753" width="9" style="1"/>
    <col min="754" max="754" width="3.6640625" style="1" customWidth="1"/>
    <col min="755" max="755" width="3.88671875" style="1" customWidth="1"/>
    <col min="756" max="756" width="31.109375" style="1" customWidth="1"/>
    <col min="757" max="757" width="14.109375" style="1" bestFit="1" customWidth="1"/>
    <col min="758" max="758" width="9" style="1"/>
    <col min="759" max="759" width="5.33203125" style="1" customWidth="1"/>
    <col min="760" max="760" width="14.6640625" style="1" customWidth="1"/>
    <col min="761" max="762" width="16" style="1" customWidth="1"/>
    <col min="763" max="763" width="21.6640625" style="1" customWidth="1"/>
    <col min="764" max="1009" width="9" style="1"/>
    <col min="1010" max="1010" width="3.6640625" style="1" customWidth="1"/>
    <col min="1011" max="1011" width="3.88671875" style="1" customWidth="1"/>
    <col min="1012" max="1012" width="31.109375" style="1" customWidth="1"/>
    <col min="1013" max="1013" width="14.109375" style="1" bestFit="1" customWidth="1"/>
    <col min="1014" max="1014" width="9" style="1"/>
    <col min="1015" max="1015" width="5.33203125" style="1" customWidth="1"/>
    <col min="1016" max="1016" width="14.6640625" style="1" customWidth="1"/>
    <col min="1017" max="1018" width="16" style="1" customWidth="1"/>
    <col min="1019" max="1019" width="21.6640625" style="1" customWidth="1"/>
    <col min="1020" max="1265" width="9" style="1"/>
    <col min="1266" max="1266" width="3.6640625" style="1" customWidth="1"/>
    <col min="1267" max="1267" width="3.88671875" style="1" customWidth="1"/>
    <col min="1268" max="1268" width="31.109375" style="1" customWidth="1"/>
    <col min="1269" max="1269" width="14.109375" style="1" bestFit="1" customWidth="1"/>
    <col min="1270" max="1270" width="9" style="1"/>
    <col min="1271" max="1271" width="5.33203125" style="1" customWidth="1"/>
    <col min="1272" max="1272" width="14.6640625" style="1" customWidth="1"/>
    <col min="1273" max="1274" width="16" style="1" customWidth="1"/>
    <col min="1275" max="1275" width="21.6640625" style="1" customWidth="1"/>
    <col min="1276" max="1521" width="9" style="1"/>
    <col min="1522" max="1522" width="3.6640625" style="1" customWidth="1"/>
    <col min="1523" max="1523" width="3.88671875" style="1" customWidth="1"/>
    <col min="1524" max="1524" width="31.109375" style="1" customWidth="1"/>
    <col min="1525" max="1525" width="14.109375" style="1" bestFit="1" customWidth="1"/>
    <col min="1526" max="1526" width="9" style="1"/>
    <col min="1527" max="1527" width="5.33203125" style="1" customWidth="1"/>
    <col min="1528" max="1528" width="14.6640625" style="1" customWidth="1"/>
    <col min="1529" max="1530" width="16" style="1" customWidth="1"/>
    <col min="1531" max="1531" width="21.6640625" style="1" customWidth="1"/>
    <col min="1532" max="1777" width="9" style="1"/>
    <col min="1778" max="1778" width="3.6640625" style="1" customWidth="1"/>
    <col min="1779" max="1779" width="3.88671875" style="1" customWidth="1"/>
    <col min="1780" max="1780" width="31.109375" style="1" customWidth="1"/>
    <col min="1781" max="1781" width="14.109375" style="1" bestFit="1" customWidth="1"/>
    <col min="1782" max="1782" width="9" style="1"/>
    <col min="1783" max="1783" width="5.33203125" style="1" customWidth="1"/>
    <col min="1784" max="1784" width="14.6640625" style="1" customWidth="1"/>
    <col min="1785" max="1786" width="16" style="1" customWidth="1"/>
    <col min="1787" max="1787" width="21.6640625" style="1" customWidth="1"/>
    <col min="1788" max="2033" width="9" style="1"/>
    <col min="2034" max="2034" width="3.6640625" style="1" customWidth="1"/>
    <col min="2035" max="2035" width="3.88671875" style="1" customWidth="1"/>
    <col min="2036" max="2036" width="31.109375" style="1" customWidth="1"/>
    <col min="2037" max="2037" width="14.109375" style="1" bestFit="1" customWidth="1"/>
    <col min="2038" max="2038" width="9" style="1"/>
    <col min="2039" max="2039" width="5.33203125" style="1" customWidth="1"/>
    <col min="2040" max="2040" width="14.6640625" style="1" customWidth="1"/>
    <col min="2041" max="2042" width="16" style="1" customWidth="1"/>
    <col min="2043" max="2043" width="21.6640625" style="1" customWidth="1"/>
    <col min="2044" max="2289" width="9" style="1"/>
    <col min="2290" max="2290" width="3.6640625" style="1" customWidth="1"/>
    <col min="2291" max="2291" width="3.88671875" style="1" customWidth="1"/>
    <col min="2292" max="2292" width="31.109375" style="1" customWidth="1"/>
    <col min="2293" max="2293" width="14.109375" style="1" bestFit="1" customWidth="1"/>
    <col min="2294" max="2294" width="9" style="1"/>
    <col min="2295" max="2295" width="5.33203125" style="1" customWidth="1"/>
    <col min="2296" max="2296" width="14.6640625" style="1" customWidth="1"/>
    <col min="2297" max="2298" width="16" style="1" customWidth="1"/>
    <col min="2299" max="2299" width="21.6640625" style="1" customWidth="1"/>
    <col min="2300" max="2545" width="9" style="1"/>
    <col min="2546" max="2546" width="3.6640625" style="1" customWidth="1"/>
    <col min="2547" max="2547" width="3.88671875" style="1" customWidth="1"/>
    <col min="2548" max="2548" width="31.109375" style="1" customWidth="1"/>
    <col min="2549" max="2549" width="14.109375" style="1" bestFit="1" customWidth="1"/>
    <col min="2550" max="2550" width="9" style="1"/>
    <col min="2551" max="2551" width="5.33203125" style="1" customWidth="1"/>
    <col min="2552" max="2552" width="14.6640625" style="1" customWidth="1"/>
    <col min="2553" max="2554" width="16" style="1" customWidth="1"/>
    <col min="2555" max="2555" width="21.6640625" style="1" customWidth="1"/>
    <col min="2556" max="2801" width="9" style="1"/>
    <col min="2802" max="2802" width="3.6640625" style="1" customWidth="1"/>
    <col min="2803" max="2803" width="3.88671875" style="1" customWidth="1"/>
    <col min="2804" max="2804" width="31.109375" style="1" customWidth="1"/>
    <col min="2805" max="2805" width="14.109375" style="1" bestFit="1" customWidth="1"/>
    <col min="2806" max="2806" width="9" style="1"/>
    <col min="2807" max="2807" width="5.33203125" style="1" customWidth="1"/>
    <col min="2808" max="2808" width="14.6640625" style="1" customWidth="1"/>
    <col min="2809" max="2810" width="16" style="1" customWidth="1"/>
    <col min="2811" max="2811" width="21.6640625" style="1" customWidth="1"/>
    <col min="2812" max="3057" width="9" style="1"/>
    <col min="3058" max="3058" width="3.6640625" style="1" customWidth="1"/>
    <col min="3059" max="3059" width="3.88671875" style="1" customWidth="1"/>
    <col min="3060" max="3060" width="31.109375" style="1" customWidth="1"/>
    <col min="3061" max="3061" width="14.109375" style="1" bestFit="1" customWidth="1"/>
    <col min="3062" max="3062" width="9" style="1"/>
    <col min="3063" max="3063" width="5.33203125" style="1" customWidth="1"/>
    <col min="3064" max="3064" width="14.6640625" style="1" customWidth="1"/>
    <col min="3065" max="3066" width="16" style="1" customWidth="1"/>
    <col min="3067" max="3067" width="21.6640625" style="1" customWidth="1"/>
    <col min="3068" max="3313" width="9" style="1"/>
    <col min="3314" max="3314" width="3.6640625" style="1" customWidth="1"/>
    <col min="3315" max="3315" width="3.88671875" style="1" customWidth="1"/>
    <col min="3316" max="3316" width="31.109375" style="1" customWidth="1"/>
    <col min="3317" max="3317" width="14.109375" style="1" bestFit="1" customWidth="1"/>
    <col min="3318" max="3318" width="9" style="1"/>
    <col min="3319" max="3319" width="5.33203125" style="1" customWidth="1"/>
    <col min="3320" max="3320" width="14.6640625" style="1" customWidth="1"/>
    <col min="3321" max="3322" width="16" style="1" customWidth="1"/>
    <col min="3323" max="3323" width="21.6640625" style="1" customWidth="1"/>
    <col min="3324" max="3569" width="9" style="1"/>
    <col min="3570" max="3570" width="3.6640625" style="1" customWidth="1"/>
    <col min="3571" max="3571" width="3.88671875" style="1" customWidth="1"/>
    <col min="3572" max="3572" width="31.109375" style="1" customWidth="1"/>
    <col min="3573" max="3573" width="14.109375" style="1" bestFit="1" customWidth="1"/>
    <col min="3574" max="3574" width="9" style="1"/>
    <col min="3575" max="3575" width="5.33203125" style="1" customWidth="1"/>
    <col min="3576" max="3576" width="14.6640625" style="1" customWidth="1"/>
    <col min="3577" max="3578" width="16" style="1" customWidth="1"/>
    <col min="3579" max="3579" width="21.6640625" style="1" customWidth="1"/>
    <col min="3580" max="3825" width="9" style="1"/>
    <col min="3826" max="3826" width="3.6640625" style="1" customWidth="1"/>
    <col min="3827" max="3827" width="3.88671875" style="1" customWidth="1"/>
    <col min="3828" max="3828" width="31.109375" style="1" customWidth="1"/>
    <col min="3829" max="3829" width="14.109375" style="1" bestFit="1" customWidth="1"/>
    <col min="3830" max="3830" width="9" style="1"/>
    <col min="3831" max="3831" width="5.33203125" style="1" customWidth="1"/>
    <col min="3832" max="3832" width="14.6640625" style="1" customWidth="1"/>
    <col min="3833" max="3834" width="16" style="1" customWidth="1"/>
    <col min="3835" max="3835" width="21.6640625" style="1" customWidth="1"/>
    <col min="3836" max="4081" width="9" style="1"/>
    <col min="4082" max="4082" width="3.6640625" style="1" customWidth="1"/>
    <col min="4083" max="4083" width="3.88671875" style="1" customWidth="1"/>
    <col min="4084" max="4084" width="31.109375" style="1" customWidth="1"/>
    <col min="4085" max="4085" width="14.109375" style="1" bestFit="1" customWidth="1"/>
    <col min="4086" max="4086" width="9" style="1"/>
    <col min="4087" max="4087" width="5.33203125" style="1" customWidth="1"/>
    <col min="4088" max="4088" width="14.6640625" style="1" customWidth="1"/>
    <col min="4089" max="4090" width="16" style="1" customWidth="1"/>
    <col min="4091" max="4091" width="21.6640625" style="1" customWidth="1"/>
    <col min="4092" max="4337" width="9" style="1"/>
    <col min="4338" max="4338" width="3.6640625" style="1" customWidth="1"/>
    <col min="4339" max="4339" width="3.88671875" style="1" customWidth="1"/>
    <col min="4340" max="4340" width="31.109375" style="1" customWidth="1"/>
    <col min="4341" max="4341" width="14.109375" style="1" bestFit="1" customWidth="1"/>
    <col min="4342" max="4342" width="9" style="1"/>
    <col min="4343" max="4343" width="5.33203125" style="1" customWidth="1"/>
    <col min="4344" max="4344" width="14.6640625" style="1" customWidth="1"/>
    <col min="4345" max="4346" width="16" style="1" customWidth="1"/>
    <col min="4347" max="4347" width="21.6640625" style="1" customWidth="1"/>
    <col min="4348" max="4593" width="9" style="1"/>
    <col min="4594" max="4594" width="3.6640625" style="1" customWidth="1"/>
    <col min="4595" max="4595" width="3.88671875" style="1" customWidth="1"/>
    <col min="4596" max="4596" width="31.109375" style="1" customWidth="1"/>
    <col min="4597" max="4597" width="14.109375" style="1" bestFit="1" customWidth="1"/>
    <col min="4598" max="4598" width="9" style="1"/>
    <col min="4599" max="4599" width="5.33203125" style="1" customWidth="1"/>
    <col min="4600" max="4600" width="14.6640625" style="1" customWidth="1"/>
    <col min="4601" max="4602" width="16" style="1" customWidth="1"/>
    <col min="4603" max="4603" width="21.6640625" style="1" customWidth="1"/>
    <col min="4604" max="4849" width="9" style="1"/>
    <col min="4850" max="4850" width="3.6640625" style="1" customWidth="1"/>
    <col min="4851" max="4851" width="3.88671875" style="1" customWidth="1"/>
    <col min="4852" max="4852" width="31.109375" style="1" customWidth="1"/>
    <col min="4853" max="4853" width="14.109375" style="1" bestFit="1" customWidth="1"/>
    <col min="4854" max="4854" width="9" style="1"/>
    <col min="4855" max="4855" width="5.33203125" style="1" customWidth="1"/>
    <col min="4856" max="4856" width="14.6640625" style="1" customWidth="1"/>
    <col min="4857" max="4858" width="16" style="1" customWidth="1"/>
    <col min="4859" max="4859" width="21.6640625" style="1" customWidth="1"/>
    <col min="4860" max="5105" width="9" style="1"/>
    <col min="5106" max="5106" width="3.6640625" style="1" customWidth="1"/>
    <col min="5107" max="5107" width="3.88671875" style="1" customWidth="1"/>
    <col min="5108" max="5108" width="31.109375" style="1" customWidth="1"/>
    <col min="5109" max="5109" width="14.109375" style="1" bestFit="1" customWidth="1"/>
    <col min="5110" max="5110" width="9" style="1"/>
    <col min="5111" max="5111" width="5.33203125" style="1" customWidth="1"/>
    <col min="5112" max="5112" width="14.6640625" style="1" customWidth="1"/>
    <col min="5113" max="5114" width="16" style="1" customWidth="1"/>
    <col min="5115" max="5115" width="21.6640625" style="1" customWidth="1"/>
    <col min="5116" max="5361" width="9" style="1"/>
    <col min="5362" max="5362" width="3.6640625" style="1" customWidth="1"/>
    <col min="5363" max="5363" width="3.88671875" style="1" customWidth="1"/>
    <col min="5364" max="5364" width="31.109375" style="1" customWidth="1"/>
    <col min="5365" max="5365" width="14.109375" style="1" bestFit="1" customWidth="1"/>
    <col min="5366" max="5366" width="9" style="1"/>
    <col min="5367" max="5367" width="5.33203125" style="1" customWidth="1"/>
    <col min="5368" max="5368" width="14.6640625" style="1" customWidth="1"/>
    <col min="5369" max="5370" width="16" style="1" customWidth="1"/>
    <col min="5371" max="5371" width="21.6640625" style="1" customWidth="1"/>
    <col min="5372" max="5617" width="9" style="1"/>
    <col min="5618" max="5618" width="3.6640625" style="1" customWidth="1"/>
    <col min="5619" max="5619" width="3.88671875" style="1" customWidth="1"/>
    <col min="5620" max="5620" width="31.109375" style="1" customWidth="1"/>
    <col min="5621" max="5621" width="14.109375" style="1" bestFit="1" customWidth="1"/>
    <col min="5622" max="5622" width="9" style="1"/>
    <col min="5623" max="5623" width="5.33203125" style="1" customWidth="1"/>
    <col min="5624" max="5624" width="14.6640625" style="1" customWidth="1"/>
    <col min="5625" max="5626" width="16" style="1" customWidth="1"/>
    <col min="5627" max="5627" width="21.6640625" style="1" customWidth="1"/>
    <col min="5628" max="5873" width="9" style="1"/>
    <col min="5874" max="5874" width="3.6640625" style="1" customWidth="1"/>
    <col min="5875" max="5875" width="3.88671875" style="1" customWidth="1"/>
    <col min="5876" max="5876" width="31.109375" style="1" customWidth="1"/>
    <col min="5877" max="5877" width="14.109375" style="1" bestFit="1" customWidth="1"/>
    <col min="5878" max="5878" width="9" style="1"/>
    <col min="5879" max="5879" width="5.33203125" style="1" customWidth="1"/>
    <col min="5880" max="5880" width="14.6640625" style="1" customWidth="1"/>
    <col min="5881" max="5882" width="16" style="1" customWidth="1"/>
    <col min="5883" max="5883" width="21.6640625" style="1" customWidth="1"/>
    <col min="5884" max="6129" width="9" style="1"/>
    <col min="6130" max="6130" width="3.6640625" style="1" customWidth="1"/>
    <col min="6131" max="6131" width="3.88671875" style="1" customWidth="1"/>
    <col min="6132" max="6132" width="31.109375" style="1" customWidth="1"/>
    <col min="6133" max="6133" width="14.109375" style="1" bestFit="1" customWidth="1"/>
    <col min="6134" max="6134" width="9" style="1"/>
    <col min="6135" max="6135" width="5.33203125" style="1" customWidth="1"/>
    <col min="6136" max="6136" width="14.6640625" style="1" customWidth="1"/>
    <col min="6137" max="6138" width="16" style="1" customWidth="1"/>
    <col min="6139" max="6139" width="21.6640625" style="1" customWidth="1"/>
    <col min="6140" max="6385" width="9" style="1"/>
    <col min="6386" max="6386" width="3.6640625" style="1" customWidth="1"/>
    <col min="6387" max="6387" width="3.88671875" style="1" customWidth="1"/>
    <col min="6388" max="6388" width="31.109375" style="1" customWidth="1"/>
    <col min="6389" max="6389" width="14.109375" style="1" bestFit="1" customWidth="1"/>
    <col min="6390" max="6390" width="9" style="1"/>
    <col min="6391" max="6391" width="5.33203125" style="1" customWidth="1"/>
    <col min="6392" max="6392" width="14.6640625" style="1" customWidth="1"/>
    <col min="6393" max="6394" width="16" style="1" customWidth="1"/>
    <col min="6395" max="6395" width="21.6640625" style="1" customWidth="1"/>
    <col min="6396" max="6641" width="9" style="1"/>
    <col min="6642" max="6642" width="3.6640625" style="1" customWidth="1"/>
    <col min="6643" max="6643" width="3.88671875" style="1" customWidth="1"/>
    <col min="6644" max="6644" width="31.109375" style="1" customWidth="1"/>
    <col min="6645" max="6645" width="14.109375" style="1" bestFit="1" customWidth="1"/>
    <col min="6646" max="6646" width="9" style="1"/>
    <col min="6647" max="6647" width="5.33203125" style="1" customWidth="1"/>
    <col min="6648" max="6648" width="14.6640625" style="1" customWidth="1"/>
    <col min="6649" max="6650" width="16" style="1" customWidth="1"/>
    <col min="6651" max="6651" width="21.6640625" style="1" customWidth="1"/>
    <col min="6652" max="6897" width="9" style="1"/>
    <col min="6898" max="6898" width="3.6640625" style="1" customWidth="1"/>
    <col min="6899" max="6899" width="3.88671875" style="1" customWidth="1"/>
    <col min="6900" max="6900" width="31.109375" style="1" customWidth="1"/>
    <col min="6901" max="6901" width="14.109375" style="1" bestFit="1" customWidth="1"/>
    <col min="6902" max="6902" width="9" style="1"/>
    <col min="6903" max="6903" width="5.33203125" style="1" customWidth="1"/>
    <col min="6904" max="6904" width="14.6640625" style="1" customWidth="1"/>
    <col min="6905" max="6906" width="16" style="1" customWidth="1"/>
    <col min="6907" max="6907" width="21.6640625" style="1" customWidth="1"/>
    <col min="6908" max="7153" width="9" style="1"/>
    <col min="7154" max="7154" width="3.6640625" style="1" customWidth="1"/>
    <col min="7155" max="7155" width="3.88671875" style="1" customWidth="1"/>
    <col min="7156" max="7156" width="31.109375" style="1" customWidth="1"/>
    <col min="7157" max="7157" width="14.109375" style="1" bestFit="1" customWidth="1"/>
    <col min="7158" max="7158" width="9" style="1"/>
    <col min="7159" max="7159" width="5.33203125" style="1" customWidth="1"/>
    <col min="7160" max="7160" width="14.6640625" style="1" customWidth="1"/>
    <col min="7161" max="7162" width="16" style="1" customWidth="1"/>
    <col min="7163" max="7163" width="21.6640625" style="1" customWidth="1"/>
    <col min="7164" max="7409" width="9" style="1"/>
    <col min="7410" max="7410" width="3.6640625" style="1" customWidth="1"/>
    <col min="7411" max="7411" width="3.88671875" style="1" customWidth="1"/>
    <col min="7412" max="7412" width="31.109375" style="1" customWidth="1"/>
    <col min="7413" max="7413" width="14.109375" style="1" bestFit="1" customWidth="1"/>
    <col min="7414" max="7414" width="9" style="1"/>
    <col min="7415" max="7415" width="5.33203125" style="1" customWidth="1"/>
    <col min="7416" max="7416" width="14.6640625" style="1" customWidth="1"/>
    <col min="7417" max="7418" width="16" style="1" customWidth="1"/>
    <col min="7419" max="7419" width="21.6640625" style="1" customWidth="1"/>
    <col min="7420" max="7665" width="9" style="1"/>
    <col min="7666" max="7666" width="3.6640625" style="1" customWidth="1"/>
    <col min="7667" max="7667" width="3.88671875" style="1" customWidth="1"/>
    <col min="7668" max="7668" width="31.109375" style="1" customWidth="1"/>
    <col min="7669" max="7669" width="14.109375" style="1" bestFit="1" customWidth="1"/>
    <col min="7670" max="7670" width="9" style="1"/>
    <col min="7671" max="7671" width="5.33203125" style="1" customWidth="1"/>
    <col min="7672" max="7672" width="14.6640625" style="1" customWidth="1"/>
    <col min="7673" max="7674" width="16" style="1" customWidth="1"/>
    <col min="7675" max="7675" width="21.6640625" style="1" customWidth="1"/>
    <col min="7676" max="7921" width="9" style="1"/>
    <col min="7922" max="7922" width="3.6640625" style="1" customWidth="1"/>
    <col min="7923" max="7923" width="3.88671875" style="1" customWidth="1"/>
    <col min="7924" max="7924" width="31.109375" style="1" customWidth="1"/>
    <col min="7925" max="7925" width="14.109375" style="1" bestFit="1" customWidth="1"/>
    <col min="7926" max="7926" width="9" style="1"/>
    <col min="7927" max="7927" width="5.33203125" style="1" customWidth="1"/>
    <col min="7928" max="7928" width="14.6640625" style="1" customWidth="1"/>
    <col min="7929" max="7930" width="16" style="1" customWidth="1"/>
    <col min="7931" max="7931" width="21.6640625" style="1" customWidth="1"/>
    <col min="7932" max="8177" width="9" style="1"/>
    <col min="8178" max="8178" width="3.6640625" style="1" customWidth="1"/>
    <col min="8179" max="8179" width="3.88671875" style="1" customWidth="1"/>
    <col min="8180" max="8180" width="31.109375" style="1" customWidth="1"/>
    <col min="8181" max="8181" width="14.109375" style="1" bestFit="1" customWidth="1"/>
    <col min="8182" max="8182" width="9" style="1"/>
    <col min="8183" max="8183" width="5.33203125" style="1" customWidth="1"/>
    <col min="8184" max="8184" width="14.6640625" style="1" customWidth="1"/>
    <col min="8185" max="8186" width="16" style="1" customWidth="1"/>
    <col min="8187" max="8187" width="21.6640625" style="1" customWidth="1"/>
    <col min="8188" max="8433" width="9" style="1"/>
    <col min="8434" max="8434" width="3.6640625" style="1" customWidth="1"/>
    <col min="8435" max="8435" width="3.88671875" style="1" customWidth="1"/>
    <col min="8436" max="8436" width="31.109375" style="1" customWidth="1"/>
    <col min="8437" max="8437" width="14.109375" style="1" bestFit="1" customWidth="1"/>
    <col min="8438" max="8438" width="9" style="1"/>
    <col min="8439" max="8439" width="5.33203125" style="1" customWidth="1"/>
    <col min="8440" max="8440" width="14.6640625" style="1" customWidth="1"/>
    <col min="8441" max="8442" width="16" style="1" customWidth="1"/>
    <col min="8443" max="8443" width="21.6640625" style="1" customWidth="1"/>
    <col min="8444" max="8689" width="9" style="1"/>
    <col min="8690" max="8690" width="3.6640625" style="1" customWidth="1"/>
    <col min="8691" max="8691" width="3.88671875" style="1" customWidth="1"/>
    <col min="8692" max="8692" width="31.109375" style="1" customWidth="1"/>
    <col min="8693" max="8693" width="14.109375" style="1" bestFit="1" customWidth="1"/>
    <col min="8694" max="8694" width="9" style="1"/>
    <col min="8695" max="8695" width="5.33203125" style="1" customWidth="1"/>
    <col min="8696" max="8696" width="14.6640625" style="1" customWidth="1"/>
    <col min="8697" max="8698" width="16" style="1" customWidth="1"/>
    <col min="8699" max="8699" width="21.6640625" style="1" customWidth="1"/>
    <col min="8700" max="8945" width="9" style="1"/>
    <col min="8946" max="8946" width="3.6640625" style="1" customWidth="1"/>
    <col min="8947" max="8947" width="3.88671875" style="1" customWidth="1"/>
    <col min="8948" max="8948" width="31.109375" style="1" customWidth="1"/>
    <col min="8949" max="8949" width="14.109375" style="1" bestFit="1" customWidth="1"/>
    <col min="8950" max="8950" width="9" style="1"/>
    <col min="8951" max="8951" width="5.33203125" style="1" customWidth="1"/>
    <col min="8952" max="8952" width="14.6640625" style="1" customWidth="1"/>
    <col min="8953" max="8954" width="16" style="1" customWidth="1"/>
    <col min="8955" max="8955" width="21.6640625" style="1" customWidth="1"/>
    <col min="8956" max="9201" width="9" style="1"/>
    <col min="9202" max="9202" width="3.6640625" style="1" customWidth="1"/>
    <col min="9203" max="9203" width="3.88671875" style="1" customWidth="1"/>
    <col min="9204" max="9204" width="31.109375" style="1" customWidth="1"/>
    <col min="9205" max="9205" width="14.109375" style="1" bestFit="1" customWidth="1"/>
    <col min="9206" max="9206" width="9" style="1"/>
    <col min="9207" max="9207" width="5.33203125" style="1" customWidth="1"/>
    <col min="9208" max="9208" width="14.6640625" style="1" customWidth="1"/>
    <col min="9209" max="9210" width="16" style="1" customWidth="1"/>
    <col min="9211" max="9211" width="21.6640625" style="1" customWidth="1"/>
    <col min="9212" max="9457" width="9" style="1"/>
    <col min="9458" max="9458" width="3.6640625" style="1" customWidth="1"/>
    <col min="9459" max="9459" width="3.88671875" style="1" customWidth="1"/>
    <col min="9460" max="9460" width="31.109375" style="1" customWidth="1"/>
    <col min="9461" max="9461" width="14.109375" style="1" bestFit="1" customWidth="1"/>
    <col min="9462" max="9462" width="9" style="1"/>
    <col min="9463" max="9463" width="5.33203125" style="1" customWidth="1"/>
    <col min="9464" max="9464" width="14.6640625" style="1" customWidth="1"/>
    <col min="9465" max="9466" width="16" style="1" customWidth="1"/>
    <col min="9467" max="9467" width="21.6640625" style="1" customWidth="1"/>
    <col min="9468" max="9713" width="9" style="1"/>
    <col min="9714" max="9714" width="3.6640625" style="1" customWidth="1"/>
    <col min="9715" max="9715" width="3.88671875" style="1" customWidth="1"/>
    <col min="9716" max="9716" width="31.109375" style="1" customWidth="1"/>
    <col min="9717" max="9717" width="14.109375" style="1" bestFit="1" customWidth="1"/>
    <col min="9718" max="9718" width="9" style="1"/>
    <col min="9719" max="9719" width="5.33203125" style="1" customWidth="1"/>
    <col min="9720" max="9720" width="14.6640625" style="1" customWidth="1"/>
    <col min="9721" max="9722" width="16" style="1" customWidth="1"/>
    <col min="9723" max="9723" width="21.6640625" style="1" customWidth="1"/>
    <col min="9724" max="9969" width="9" style="1"/>
    <col min="9970" max="9970" width="3.6640625" style="1" customWidth="1"/>
    <col min="9971" max="9971" width="3.88671875" style="1" customWidth="1"/>
    <col min="9972" max="9972" width="31.109375" style="1" customWidth="1"/>
    <col min="9973" max="9973" width="14.109375" style="1" bestFit="1" customWidth="1"/>
    <col min="9974" max="9974" width="9" style="1"/>
    <col min="9975" max="9975" width="5.33203125" style="1" customWidth="1"/>
    <col min="9976" max="9976" width="14.6640625" style="1" customWidth="1"/>
    <col min="9977" max="9978" width="16" style="1" customWidth="1"/>
    <col min="9979" max="9979" width="21.6640625" style="1" customWidth="1"/>
    <col min="9980" max="10225" width="9" style="1"/>
    <col min="10226" max="10226" width="3.6640625" style="1" customWidth="1"/>
    <col min="10227" max="10227" width="3.88671875" style="1" customWidth="1"/>
    <col min="10228" max="10228" width="31.109375" style="1" customWidth="1"/>
    <col min="10229" max="10229" width="14.109375" style="1" bestFit="1" customWidth="1"/>
    <col min="10230" max="10230" width="9" style="1"/>
    <col min="10231" max="10231" width="5.33203125" style="1" customWidth="1"/>
    <col min="10232" max="10232" width="14.6640625" style="1" customWidth="1"/>
    <col min="10233" max="10234" width="16" style="1" customWidth="1"/>
    <col min="10235" max="10235" width="21.6640625" style="1" customWidth="1"/>
    <col min="10236" max="10481" width="9" style="1"/>
    <col min="10482" max="10482" width="3.6640625" style="1" customWidth="1"/>
    <col min="10483" max="10483" width="3.88671875" style="1" customWidth="1"/>
    <col min="10484" max="10484" width="31.109375" style="1" customWidth="1"/>
    <col min="10485" max="10485" width="14.109375" style="1" bestFit="1" customWidth="1"/>
    <col min="10486" max="10486" width="9" style="1"/>
    <col min="10487" max="10487" width="5.33203125" style="1" customWidth="1"/>
    <col min="10488" max="10488" width="14.6640625" style="1" customWidth="1"/>
    <col min="10489" max="10490" width="16" style="1" customWidth="1"/>
    <col min="10491" max="10491" width="21.6640625" style="1" customWidth="1"/>
    <col min="10492" max="10737" width="9" style="1"/>
    <col min="10738" max="10738" width="3.6640625" style="1" customWidth="1"/>
    <col min="10739" max="10739" width="3.88671875" style="1" customWidth="1"/>
    <col min="10740" max="10740" width="31.109375" style="1" customWidth="1"/>
    <col min="10741" max="10741" width="14.109375" style="1" bestFit="1" customWidth="1"/>
    <col min="10742" max="10742" width="9" style="1"/>
    <col min="10743" max="10743" width="5.33203125" style="1" customWidth="1"/>
    <col min="10744" max="10744" width="14.6640625" style="1" customWidth="1"/>
    <col min="10745" max="10746" width="16" style="1" customWidth="1"/>
    <col min="10747" max="10747" width="21.6640625" style="1" customWidth="1"/>
    <col min="10748" max="10993" width="9" style="1"/>
    <col min="10994" max="10994" width="3.6640625" style="1" customWidth="1"/>
    <col min="10995" max="10995" width="3.88671875" style="1" customWidth="1"/>
    <col min="10996" max="10996" width="31.109375" style="1" customWidth="1"/>
    <col min="10997" max="10997" width="14.109375" style="1" bestFit="1" customWidth="1"/>
    <col min="10998" max="10998" width="9" style="1"/>
    <col min="10999" max="10999" width="5.33203125" style="1" customWidth="1"/>
    <col min="11000" max="11000" width="14.6640625" style="1" customWidth="1"/>
    <col min="11001" max="11002" width="16" style="1" customWidth="1"/>
    <col min="11003" max="11003" width="21.6640625" style="1" customWidth="1"/>
    <col min="11004" max="11249" width="9" style="1"/>
    <col min="11250" max="11250" width="3.6640625" style="1" customWidth="1"/>
    <col min="11251" max="11251" width="3.88671875" style="1" customWidth="1"/>
    <col min="11252" max="11252" width="31.109375" style="1" customWidth="1"/>
    <col min="11253" max="11253" width="14.109375" style="1" bestFit="1" customWidth="1"/>
    <col min="11254" max="11254" width="9" style="1"/>
    <col min="11255" max="11255" width="5.33203125" style="1" customWidth="1"/>
    <col min="11256" max="11256" width="14.6640625" style="1" customWidth="1"/>
    <col min="11257" max="11258" width="16" style="1" customWidth="1"/>
    <col min="11259" max="11259" width="21.6640625" style="1" customWidth="1"/>
    <col min="11260" max="11505" width="9" style="1"/>
    <col min="11506" max="11506" width="3.6640625" style="1" customWidth="1"/>
    <col min="11507" max="11507" width="3.88671875" style="1" customWidth="1"/>
    <col min="11508" max="11508" width="31.109375" style="1" customWidth="1"/>
    <col min="11509" max="11509" width="14.109375" style="1" bestFit="1" customWidth="1"/>
    <col min="11510" max="11510" width="9" style="1"/>
    <col min="11511" max="11511" width="5.33203125" style="1" customWidth="1"/>
    <col min="11512" max="11512" width="14.6640625" style="1" customWidth="1"/>
    <col min="11513" max="11514" width="16" style="1" customWidth="1"/>
    <col min="11515" max="11515" width="21.6640625" style="1" customWidth="1"/>
    <col min="11516" max="11761" width="9" style="1"/>
    <col min="11762" max="11762" width="3.6640625" style="1" customWidth="1"/>
    <col min="11763" max="11763" width="3.88671875" style="1" customWidth="1"/>
    <col min="11764" max="11764" width="31.109375" style="1" customWidth="1"/>
    <col min="11765" max="11765" width="14.109375" style="1" bestFit="1" customWidth="1"/>
    <col min="11766" max="11766" width="9" style="1"/>
    <col min="11767" max="11767" width="5.33203125" style="1" customWidth="1"/>
    <col min="11768" max="11768" width="14.6640625" style="1" customWidth="1"/>
    <col min="11769" max="11770" width="16" style="1" customWidth="1"/>
    <col min="11771" max="11771" width="21.6640625" style="1" customWidth="1"/>
    <col min="11772" max="12017" width="9" style="1"/>
    <col min="12018" max="12018" width="3.6640625" style="1" customWidth="1"/>
    <col min="12019" max="12019" width="3.88671875" style="1" customWidth="1"/>
    <col min="12020" max="12020" width="31.109375" style="1" customWidth="1"/>
    <col min="12021" max="12021" width="14.109375" style="1" bestFit="1" customWidth="1"/>
    <col min="12022" max="12022" width="9" style="1"/>
    <col min="12023" max="12023" width="5.33203125" style="1" customWidth="1"/>
    <col min="12024" max="12024" width="14.6640625" style="1" customWidth="1"/>
    <col min="12025" max="12026" width="16" style="1" customWidth="1"/>
    <col min="12027" max="12027" width="21.6640625" style="1" customWidth="1"/>
    <col min="12028" max="12273" width="9" style="1"/>
    <col min="12274" max="12274" width="3.6640625" style="1" customWidth="1"/>
    <col min="12275" max="12275" width="3.88671875" style="1" customWidth="1"/>
    <col min="12276" max="12276" width="31.109375" style="1" customWidth="1"/>
    <col min="12277" max="12277" width="14.109375" style="1" bestFit="1" customWidth="1"/>
    <col min="12278" max="12278" width="9" style="1"/>
    <col min="12279" max="12279" width="5.33203125" style="1" customWidth="1"/>
    <col min="12280" max="12280" width="14.6640625" style="1" customWidth="1"/>
    <col min="12281" max="12282" width="16" style="1" customWidth="1"/>
    <col min="12283" max="12283" width="21.6640625" style="1" customWidth="1"/>
    <col min="12284" max="12529" width="9" style="1"/>
    <col min="12530" max="12530" width="3.6640625" style="1" customWidth="1"/>
    <col min="12531" max="12531" width="3.88671875" style="1" customWidth="1"/>
    <col min="12532" max="12532" width="31.109375" style="1" customWidth="1"/>
    <col min="12533" max="12533" width="14.109375" style="1" bestFit="1" customWidth="1"/>
    <col min="12534" max="12534" width="9" style="1"/>
    <col min="12535" max="12535" width="5.33203125" style="1" customWidth="1"/>
    <col min="12536" max="12536" width="14.6640625" style="1" customWidth="1"/>
    <col min="12537" max="12538" width="16" style="1" customWidth="1"/>
    <col min="12539" max="12539" width="21.6640625" style="1" customWidth="1"/>
    <col min="12540" max="12785" width="9" style="1"/>
    <col min="12786" max="12786" width="3.6640625" style="1" customWidth="1"/>
    <col min="12787" max="12787" width="3.88671875" style="1" customWidth="1"/>
    <col min="12788" max="12788" width="31.109375" style="1" customWidth="1"/>
    <col min="12789" max="12789" width="14.109375" style="1" bestFit="1" customWidth="1"/>
    <col min="12790" max="12790" width="9" style="1"/>
    <col min="12791" max="12791" width="5.33203125" style="1" customWidth="1"/>
    <col min="12792" max="12792" width="14.6640625" style="1" customWidth="1"/>
    <col min="12793" max="12794" width="16" style="1" customWidth="1"/>
    <col min="12795" max="12795" width="21.6640625" style="1" customWidth="1"/>
    <col min="12796" max="13041" width="9" style="1"/>
    <col min="13042" max="13042" width="3.6640625" style="1" customWidth="1"/>
    <col min="13043" max="13043" width="3.88671875" style="1" customWidth="1"/>
    <col min="13044" max="13044" width="31.109375" style="1" customWidth="1"/>
    <col min="13045" max="13045" width="14.109375" style="1" bestFit="1" customWidth="1"/>
    <col min="13046" max="13046" width="9" style="1"/>
    <col min="13047" max="13047" width="5.33203125" style="1" customWidth="1"/>
    <col min="13048" max="13048" width="14.6640625" style="1" customWidth="1"/>
    <col min="13049" max="13050" width="16" style="1" customWidth="1"/>
    <col min="13051" max="13051" width="21.6640625" style="1" customWidth="1"/>
    <col min="13052" max="13297" width="9" style="1"/>
    <col min="13298" max="13298" width="3.6640625" style="1" customWidth="1"/>
    <col min="13299" max="13299" width="3.88671875" style="1" customWidth="1"/>
    <col min="13300" max="13300" width="31.109375" style="1" customWidth="1"/>
    <col min="13301" max="13301" width="14.109375" style="1" bestFit="1" customWidth="1"/>
    <col min="13302" max="13302" width="9" style="1"/>
    <col min="13303" max="13303" width="5.33203125" style="1" customWidth="1"/>
    <col min="13304" max="13304" width="14.6640625" style="1" customWidth="1"/>
    <col min="13305" max="13306" width="16" style="1" customWidth="1"/>
    <col min="13307" max="13307" width="21.6640625" style="1" customWidth="1"/>
    <col min="13308" max="13553" width="9" style="1"/>
    <col min="13554" max="13554" width="3.6640625" style="1" customWidth="1"/>
    <col min="13555" max="13555" width="3.88671875" style="1" customWidth="1"/>
    <col min="13556" max="13556" width="31.109375" style="1" customWidth="1"/>
    <col min="13557" max="13557" width="14.109375" style="1" bestFit="1" customWidth="1"/>
    <col min="13558" max="13558" width="9" style="1"/>
    <col min="13559" max="13559" width="5.33203125" style="1" customWidth="1"/>
    <col min="13560" max="13560" width="14.6640625" style="1" customWidth="1"/>
    <col min="13561" max="13562" width="16" style="1" customWidth="1"/>
    <col min="13563" max="13563" width="21.6640625" style="1" customWidth="1"/>
    <col min="13564" max="13809" width="9" style="1"/>
    <col min="13810" max="13810" width="3.6640625" style="1" customWidth="1"/>
    <col min="13811" max="13811" width="3.88671875" style="1" customWidth="1"/>
    <col min="13812" max="13812" width="31.109375" style="1" customWidth="1"/>
    <col min="13813" max="13813" width="14.109375" style="1" bestFit="1" customWidth="1"/>
    <col min="13814" max="13814" width="9" style="1"/>
    <col min="13815" max="13815" width="5.33203125" style="1" customWidth="1"/>
    <col min="13816" max="13816" width="14.6640625" style="1" customWidth="1"/>
    <col min="13817" max="13818" width="16" style="1" customWidth="1"/>
    <col min="13819" max="13819" width="21.6640625" style="1" customWidth="1"/>
    <col min="13820" max="14065" width="9" style="1"/>
    <col min="14066" max="14066" width="3.6640625" style="1" customWidth="1"/>
    <col min="14067" max="14067" width="3.88671875" style="1" customWidth="1"/>
    <col min="14068" max="14068" width="31.109375" style="1" customWidth="1"/>
    <col min="14069" max="14069" width="14.109375" style="1" bestFit="1" customWidth="1"/>
    <col min="14070" max="14070" width="9" style="1"/>
    <col min="14071" max="14071" width="5.33203125" style="1" customWidth="1"/>
    <col min="14072" max="14072" width="14.6640625" style="1" customWidth="1"/>
    <col min="14073" max="14074" width="16" style="1" customWidth="1"/>
    <col min="14075" max="14075" width="21.6640625" style="1" customWidth="1"/>
    <col min="14076" max="14321" width="9" style="1"/>
    <col min="14322" max="14322" width="3.6640625" style="1" customWidth="1"/>
    <col min="14323" max="14323" width="3.88671875" style="1" customWidth="1"/>
    <col min="14324" max="14324" width="31.109375" style="1" customWidth="1"/>
    <col min="14325" max="14325" width="14.109375" style="1" bestFit="1" customWidth="1"/>
    <col min="14326" max="14326" width="9" style="1"/>
    <col min="14327" max="14327" width="5.33203125" style="1" customWidth="1"/>
    <col min="14328" max="14328" width="14.6640625" style="1" customWidth="1"/>
    <col min="14329" max="14330" width="16" style="1" customWidth="1"/>
    <col min="14331" max="14331" width="21.6640625" style="1" customWidth="1"/>
    <col min="14332" max="14577" width="9" style="1"/>
    <col min="14578" max="14578" width="3.6640625" style="1" customWidth="1"/>
    <col min="14579" max="14579" width="3.88671875" style="1" customWidth="1"/>
    <col min="14580" max="14580" width="31.109375" style="1" customWidth="1"/>
    <col min="14581" max="14581" width="14.109375" style="1" bestFit="1" customWidth="1"/>
    <col min="14582" max="14582" width="9" style="1"/>
    <col min="14583" max="14583" width="5.33203125" style="1" customWidth="1"/>
    <col min="14584" max="14584" width="14.6640625" style="1" customWidth="1"/>
    <col min="14585" max="14586" width="16" style="1" customWidth="1"/>
    <col min="14587" max="14587" width="21.6640625" style="1" customWidth="1"/>
    <col min="14588" max="14833" width="9" style="1"/>
    <col min="14834" max="14834" width="3.6640625" style="1" customWidth="1"/>
    <col min="14835" max="14835" width="3.88671875" style="1" customWidth="1"/>
    <col min="14836" max="14836" width="31.109375" style="1" customWidth="1"/>
    <col min="14837" max="14837" width="14.109375" style="1" bestFit="1" customWidth="1"/>
    <col min="14838" max="14838" width="9" style="1"/>
    <col min="14839" max="14839" width="5.33203125" style="1" customWidth="1"/>
    <col min="14840" max="14840" width="14.6640625" style="1" customWidth="1"/>
    <col min="14841" max="14842" width="16" style="1" customWidth="1"/>
    <col min="14843" max="14843" width="21.6640625" style="1" customWidth="1"/>
    <col min="14844" max="15089" width="9" style="1"/>
    <col min="15090" max="15090" width="3.6640625" style="1" customWidth="1"/>
    <col min="15091" max="15091" width="3.88671875" style="1" customWidth="1"/>
    <col min="15092" max="15092" width="31.109375" style="1" customWidth="1"/>
    <col min="15093" max="15093" width="14.109375" style="1" bestFit="1" customWidth="1"/>
    <col min="15094" max="15094" width="9" style="1"/>
    <col min="15095" max="15095" width="5.33203125" style="1" customWidth="1"/>
    <col min="15096" max="15096" width="14.6640625" style="1" customWidth="1"/>
    <col min="15097" max="15098" width="16" style="1" customWidth="1"/>
    <col min="15099" max="15099" width="21.6640625" style="1" customWidth="1"/>
    <col min="15100" max="15345" width="9" style="1"/>
    <col min="15346" max="15346" width="3.6640625" style="1" customWidth="1"/>
    <col min="15347" max="15347" width="3.88671875" style="1" customWidth="1"/>
    <col min="15348" max="15348" width="31.109375" style="1" customWidth="1"/>
    <col min="15349" max="15349" width="14.109375" style="1" bestFit="1" customWidth="1"/>
    <col min="15350" max="15350" width="9" style="1"/>
    <col min="15351" max="15351" width="5.33203125" style="1" customWidth="1"/>
    <col min="15352" max="15352" width="14.6640625" style="1" customWidth="1"/>
    <col min="15353" max="15354" width="16" style="1" customWidth="1"/>
    <col min="15355" max="15355" width="21.6640625" style="1" customWidth="1"/>
    <col min="15356" max="15601" width="9" style="1"/>
    <col min="15602" max="15602" width="3.6640625" style="1" customWidth="1"/>
    <col min="15603" max="15603" width="3.88671875" style="1" customWidth="1"/>
    <col min="15604" max="15604" width="31.109375" style="1" customWidth="1"/>
    <col min="15605" max="15605" width="14.109375" style="1" bestFit="1" customWidth="1"/>
    <col min="15606" max="15606" width="9" style="1"/>
    <col min="15607" max="15607" width="5.33203125" style="1" customWidth="1"/>
    <col min="15608" max="15608" width="14.6640625" style="1" customWidth="1"/>
    <col min="15609" max="15610" width="16" style="1" customWidth="1"/>
    <col min="15611" max="15611" width="21.6640625" style="1" customWidth="1"/>
    <col min="15612" max="15857" width="9" style="1"/>
    <col min="15858" max="15858" width="3.6640625" style="1" customWidth="1"/>
    <col min="15859" max="15859" width="3.88671875" style="1" customWidth="1"/>
    <col min="15860" max="15860" width="31.109375" style="1" customWidth="1"/>
    <col min="15861" max="15861" width="14.109375" style="1" bestFit="1" customWidth="1"/>
    <col min="15862" max="15862" width="9" style="1"/>
    <col min="15863" max="15863" width="5.33203125" style="1" customWidth="1"/>
    <col min="15864" max="15864" width="14.6640625" style="1" customWidth="1"/>
    <col min="15865" max="15866" width="16" style="1" customWidth="1"/>
    <col min="15867" max="15867" width="21.6640625" style="1" customWidth="1"/>
    <col min="15868" max="16113" width="9" style="1"/>
    <col min="16114" max="16114" width="3.6640625" style="1" customWidth="1"/>
    <col min="16115" max="16115" width="3.88671875" style="1" customWidth="1"/>
    <col min="16116" max="16116" width="31.109375" style="1" customWidth="1"/>
    <col min="16117" max="16117" width="14.109375" style="1" bestFit="1" customWidth="1"/>
    <col min="16118" max="16118" width="9" style="1"/>
    <col min="16119" max="16119" width="5.33203125" style="1" customWidth="1"/>
    <col min="16120" max="16120" width="14.6640625" style="1" customWidth="1"/>
    <col min="16121" max="16122" width="16" style="1" customWidth="1"/>
    <col min="16123" max="16123" width="21.6640625" style="1" customWidth="1"/>
    <col min="16124" max="16384" width="9" style="1"/>
  </cols>
  <sheetData>
    <row r="1" spans="1:22" ht="14.4" customHeight="1" x14ac:dyDescent="0.2">
      <c r="G1" s="2" t="s">
        <v>0</v>
      </c>
      <c r="H1" s="2"/>
      <c r="I1" s="3"/>
      <c r="J1" s="4" t="s">
        <v>1</v>
      </c>
      <c r="K1" s="5">
        <v>80400.394541052068</v>
      </c>
      <c r="L1" s="6"/>
      <c r="R1" s="7" t="s">
        <v>0</v>
      </c>
      <c r="S1" s="7"/>
      <c r="T1" s="8"/>
      <c r="U1" s="9"/>
    </row>
    <row r="2" spans="1:22" ht="14.4" customHeight="1" x14ac:dyDescent="0.2">
      <c r="G2" s="11" t="s">
        <v>2</v>
      </c>
      <c r="H2" s="12"/>
      <c r="I2" s="13">
        <f>1.3%+1.0009%</f>
        <v>2.3009000000000002E-2</v>
      </c>
      <c r="J2" s="4"/>
      <c r="K2" s="5"/>
      <c r="R2" s="11" t="s">
        <v>2</v>
      </c>
      <c r="S2" s="12"/>
      <c r="T2" s="14">
        <f>1.3%-0.335%</f>
        <v>9.6500000000000006E-3</v>
      </c>
      <c r="U2" s="15"/>
    </row>
    <row r="3" spans="1:22" ht="14.4" customHeight="1" x14ac:dyDescent="0.2">
      <c r="G3" s="11" t="s">
        <v>3</v>
      </c>
      <c r="H3" s="12"/>
      <c r="I3" s="16">
        <v>151500</v>
      </c>
      <c r="J3" s="17">
        <f>I5/I3</f>
        <v>0.41826809494795053</v>
      </c>
      <c r="N3" s="1">
        <f>178*0.8</f>
        <v>142.4</v>
      </c>
      <c r="R3" s="11" t="s">
        <v>3</v>
      </c>
      <c r="S3" s="12"/>
      <c r="T3" s="16">
        <v>151500</v>
      </c>
      <c r="U3" s="17">
        <f>T5/T3</f>
        <v>1.1196007175279983</v>
      </c>
    </row>
    <row r="4" spans="1:22" ht="14.4" customHeight="1" x14ac:dyDescent="0.2">
      <c r="G4" s="11" t="s">
        <v>4</v>
      </c>
      <c r="H4" s="12"/>
      <c r="I4" s="18">
        <v>480</v>
      </c>
      <c r="J4" s="19" t="s">
        <v>5</v>
      </c>
      <c r="K4" s="20">
        <f>I5-T5</f>
        <v>-106251.89232087725</v>
      </c>
      <c r="R4" s="11" t="s">
        <v>4</v>
      </c>
      <c r="S4" s="12"/>
      <c r="T4" s="18">
        <f>40*12</f>
        <v>480</v>
      </c>
      <c r="U4" s="19"/>
    </row>
    <row r="5" spans="1:22" ht="14.4" customHeight="1" x14ac:dyDescent="0.2">
      <c r="G5" s="21" t="s">
        <v>6</v>
      </c>
      <c r="H5" s="21"/>
      <c r="I5" s="6">
        <f>SUM(H7:H486)</f>
        <v>63367.616384614506</v>
      </c>
      <c r="J5" s="22" t="s">
        <v>7</v>
      </c>
      <c r="K5" s="23">
        <f>K1-I5</f>
        <v>17032.778156437562</v>
      </c>
      <c r="R5" s="21" t="s">
        <v>6</v>
      </c>
      <c r="S5" s="21"/>
      <c r="T5" s="6">
        <f>SUM(S7:S486)</f>
        <v>169619.50870549175</v>
      </c>
      <c r="U5" s="22"/>
    </row>
    <row r="6" spans="1:22" ht="38.4" thickBot="1" x14ac:dyDescent="0.25">
      <c r="B6" s="24" t="s">
        <v>8</v>
      </c>
      <c r="C6" s="24" t="s">
        <v>9</v>
      </c>
      <c r="D6" s="24" t="s">
        <v>10</v>
      </c>
      <c r="E6" s="24" t="s">
        <v>11</v>
      </c>
      <c r="F6" s="24" t="s">
        <v>12</v>
      </c>
      <c r="G6" s="24" t="s">
        <v>13</v>
      </c>
      <c r="H6" s="24" t="s">
        <v>14</v>
      </c>
      <c r="I6" s="24" t="s">
        <v>15</v>
      </c>
      <c r="J6" s="24" t="s">
        <v>16</v>
      </c>
      <c r="K6" s="24" t="s">
        <v>17</v>
      </c>
      <c r="L6" s="25"/>
      <c r="M6" s="26" t="s">
        <v>8</v>
      </c>
      <c r="N6" s="26" t="s">
        <v>9</v>
      </c>
      <c r="O6" s="26" t="s">
        <v>10</v>
      </c>
      <c r="P6" s="26" t="s">
        <v>11</v>
      </c>
      <c r="Q6" s="26" t="s">
        <v>12</v>
      </c>
      <c r="R6" s="26" t="s">
        <v>13</v>
      </c>
      <c r="S6" s="27" t="s">
        <v>14</v>
      </c>
      <c r="T6" s="27" t="s">
        <v>15</v>
      </c>
      <c r="U6" s="26" t="s">
        <v>16</v>
      </c>
      <c r="V6" s="26" t="s">
        <v>17</v>
      </c>
    </row>
    <row r="7" spans="1:22" ht="13.2" thickBot="1" x14ac:dyDescent="0.25">
      <c r="A7" s="28">
        <v>44652</v>
      </c>
      <c r="B7" s="29">
        <v>1</v>
      </c>
      <c r="C7" s="30">
        <v>1</v>
      </c>
      <c r="D7" s="31">
        <v>1.2999999999999999E-2</v>
      </c>
      <c r="E7" s="31">
        <v>1.00094E-2</v>
      </c>
      <c r="F7" s="31">
        <f>D7+E7</f>
        <v>2.3009399999999999E-2</v>
      </c>
      <c r="G7" s="32">
        <f>SUM($H7:$I7)</f>
        <v>483.12581744299996</v>
      </c>
      <c r="H7" s="33">
        <f>-IPMT(SUM(D7:E7)/12,1,$I$4,$I$3)</f>
        <v>290.493675</v>
      </c>
      <c r="I7" s="33">
        <f>-PPMT(SUM(D7:E7)/12,1,$I$4,$I$3)</f>
        <v>192.63214244299999</v>
      </c>
      <c r="J7" s="33"/>
      <c r="K7" s="34">
        <f>ROUND($I$3-$I$7,2)</f>
        <v>151307.37</v>
      </c>
      <c r="L7" s="35">
        <f>R7-G7</f>
        <v>-102.55065719960703</v>
      </c>
      <c r="M7" s="29">
        <v>1</v>
      </c>
      <c r="N7" s="30">
        <v>1</v>
      </c>
      <c r="O7" s="31">
        <v>1.2999999999999999E-2</v>
      </c>
      <c r="P7" s="31">
        <v>-3.3500000000000001E-3</v>
      </c>
      <c r="Q7" s="31">
        <f>O7+P7</f>
        <v>9.6499999999999989E-3</v>
      </c>
      <c r="R7" s="32">
        <f>SUM($S7:$T7)</f>
        <v>380.57516024339293</v>
      </c>
      <c r="S7" s="33">
        <f>-IPMT(SUM(O7:P7)/12,1,$T$4,$T$3)</f>
        <v>121.83124999999998</v>
      </c>
      <c r="T7" s="33">
        <f>-PPMT(SUM(O7:P7)/12,1,$T$4,$T$3)</f>
        <v>258.74391024339292</v>
      </c>
      <c r="U7" s="33"/>
      <c r="V7" s="34">
        <f>ROUND($T$3-$T$7,2)</f>
        <v>151241.26</v>
      </c>
    </row>
    <row r="8" spans="1:22" ht="13.2" thickBot="1" x14ac:dyDescent="0.25">
      <c r="A8" s="28">
        <v>44682</v>
      </c>
      <c r="B8" s="36"/>
      <c r="C8" s="37">
        <f>IF(C7&gt;=$I$4,"",C7+1)</f>
        <v>2</v>
      </c>
      <c r="D8" s="31">
        <f>D7</f>
        <v>1.2999999999999999E-2</v>
      </c>
      <c r="E8" s="31">
        <f>E7</f>
        <v>1.00094E-2</v>
      </c>
      <c r="F8" s="31">
        <f t="shared" ref="F8:F17" si="0">D8+E8</f>
        <v>2.3009399999999999E-2</v>
      </c>
      <c r="G8" s="38">
        <f>IF(LEN($C8)&gt;0,SUM($H8:$I8),"")</f>
        <v>483.12582428384007</v>
      </c>
      <c r="H8" s="39">
        <f>IF(LEN($C8)&gt;0,-IPMT(SUM(D8:E8)/12,1,$I$4-$C8+1,$K7),"")</f>
        <v>290.12431660649997</v>
      </c>
      <c r="I8" s="39">
        <f>IF(LEN($C8)&gt;0,-PPMT(SUM(D8:E8)/12,1,$I$4-$C8+1,$K7),"")</f>
        <v>193.00150767734013</v>
      </c>
      <c r="J8" s="39">
        <v>0</v>
      </c>
      <c r="K8" s="40">
        <f>IF(LEN($C8)&gt;0,ROUND($K7-$I8,2),"")-J8</f>
        <v>151114.37</v>
      </c>
      <c r="L8" s="35">
        <f t="shared" ref="L8:L71" si="1">R8-G8</f>
        <v>-102.55065420092626</v>
      </c>
      <c r="M8" s="36"/>
      <c r="N8" s="37">
        <f>IF(N7&gt;=$T$4,"",N7+1)</f>
        <v>2</v>
      </c>
      <c r="O8" s="31">
        <f>O7</f>
        <v>1.2999999999999999E-2</v>
      </c>
      <c r="P8" s="31">
        <f>P7</f>
        <v>-3.3500000000000001E-3</v>
      </c>
      <c r="Q8" s="31">
        <f t="shared" ref="Q8:Q17" si="2">O8+P8</f>
        <v>9.6499999999999989E-3</v>
      </c>
      <c r="R8" s="38">
        <f>IF(LEN($N8)&gt;0,SUM($S8:$T8),"")</f>
        <v>380.57517008291381</v>
      </c>
      <c r="S8" s="39">
        <f t="shared" ref="S8:S71" si="3">IF(LEN($N8)&gt;0,-IPMT(SUM(O8:P8)/12,1,$T$4-$N8+1,$V7),"")</f>
        <v>121.62317991666666</v>
      </c>
      <c r="T8" s="39">
        <f>IF(LEN($N8)&gt;0,-PPMT(SUM(O8:P8)/12,1,$T$4-$N8+1,$V7),"")</f>
        <v>258.95199016624713</v>
      </c>
      <c r="U8" s="39">
        <f>J8</f>
        <v>0</v>
      </c>
      <c r="V8" s="40">
        <f>IF(LEN($N8)&gt;0,ROUND($V7-$T8,2),"")-U8</f>
        <v>150982.31</v>
      </c>
    </row>
    <row r="9" spans="1:22" ht="13.2" thickBot="1" x14ac:dyDescent="0.25">
      <c r="A9" s="28">
        <v>44713</v>
      </c>
      <c r="B9" s="36"/>
      <c r="C9" s="37">
        <f t="shared" ref="C9:C72" si="4">IF(C8&gt;=$I$4,"",C8+1)</f>
        <v>3</v>
      </c>
      <c r="D9" s="31">
        <f t="shared" ref="D9:E24" si="5">D8</f>
        <v>1.2999999999999999E-2</v>
      </c>
      <c r="E9" s="31">
        <f t="shared" si="5"/>
        <v>1.00094E-2</v>
      </c>
      <c r="F9" s="31">
        <f t="shared" si="0"/>
        <v>2.3009399999999999E-2</v>
      </c>
      <c r="G9" s="38">
        <f t="shared" ref="G9:G72" si="6">IF(LEN($C9)&gt;0,SUM($H9:$I9),"")</f>
        <v>483.12582910401613</v>
      </c>
      <c r="H9" s="39">
        <f t="shared" ref="H9:H72" si="7">IF(LEN($C9)&gt;0,-IPMT(SUM(D9:E9)/12,1,$I$4-$C9+1,$K8),"")</f>
        <v>289.75424875649998</v>
      </c>
      <c r="I9" s="39">
        <f t="shared" ref="I9:I72" si="8">IF(LEN($C9)&gt;0,-PPMT(SUM(D9:E9)/12,1,$I$4-$C9+1,$K8),"")</f>
        <v>193.37158034751619</v>
      </c>
      <c r="J9" s="39">
        <v>0</v>
      </c>
      <c r="K9" s="40">
        <f t="shared" ref="K9:K72" si="9">IF(LEN($C9)&gt;0,ROUND($K8-$I9,2),"")-J9</f>
        <v>150921</v>
      </c>
      <c r="L9" s="35">
        <f t="shared" si="1"/>
        <v>-102.55065400456846</v>
      </c>
      <c r="M9" s="36"/>
      <c r="N9" s="37">
        <f t="shared" ref="N9:N72" si="10">IF(N8&gt;=$T$4,"",N8+1)</f>
        <v>3</v>
      </c>
      <c r="O9" s="31">
        <f t="shared" ref="O9:P24" si="11">O8</f>
        <v>1.2999999999999999E-2</v>
      </c>
      <c r="P9" s="31">
        <f t="shared" si="11"/>
        <v>-3.3500000000000001E-3</v>
      </c>
      <c r="Q9" s="31">
        <f t="shared" si="2"/>
        <v>9.6499999999999989E-3</v>
      </c>
      <c r="R9" s="38">
        <f t="shared" ref="R9:R72" si="12">IF(LEN($N9)&gt;0,SUM($S9:$T9),"")</f>
        <v>380.57517509944768</v>
      </c>
      <c r="S9" s="39">
        <f t="shared" si="3"/>
        <v>121.41494095833332</v>
      </c>
      <c r="T9" s="39">
        <f t="shared" ref="T9:T72" si="13">IF(LEN($N9)&gt;0,-PPMT(SUM(O9:P9)/12,1,$T$4-$N9+1,$V8),"")</f>
        <v>259.16023414111436</v>
      </c>
      <c r="U9" s="39">
        <f t="shared" ref="U9:U72" si="14">J9</f>
        <v>0</v>
      </c>
      <c r="V9" s="40">
        <f t="shared" ref="V9:V72" si="15">IF(LEN($N9)&gt;0,ROUND($V8-$T9,2),"")-U9</f>
        <v>150723.15</v>
      </c>
    </row>
    <row r="10" spans="1:22" ht="13.2" thickBot="1" x14ac:dyDescent="0.25">
      <c r="A10" s="28">
        <v>44743</v>
      </c>
      <c r="B10" s="36"/>
      <c r="C10" s="37">
        <f t="shared" si="4"/>
        <v>4</v>
      </c>
      <c r="D10" s="31">
        <f t="shared" si="5"/>
        <v>1.2999999999999999E-2</v>
      </c>
      <c r="E10" s="31">
        <f t="shared" si="5"/>
        <v>1.00094E-2</v>
      </c>
      <c r="F10" s="31">
        <f t="shared" si="0"/>
        <v>2.3009399999999999E-2</v>
      </c>
      <c r="G10" s="38">
        <f t="shared" si="6"/>
        <v>483.12583416299879</v>
      </c>
      <c r="H10" s="39">
        <f t="shared" si="7"/>
        <v>289.38347145</v>
      </c>
      <c r="I10" s="39">
        <f t="shared" si="8"/>
        <v>193.74236271299881</v>
      </c>
      <c r="J10" s="39">
        <v>0</v>
      </c>
      <c r="K10" s="40">
        <f t="shared" si="9"/>
        <v>150727.26</v>
      </c>
      <c r="L10" s="35">
        <f t="shared" si="1"/>
        <v>-102.55065847234607</v>
      </c>
      <c r="M10" s="36"/>
      <c r="N10" s="37">
        <f t="shared" si="10"/>
        <v>4</v>
      </c>
      <c r="O10" s="31">
        <f t="shared" si="11"/>
        <v>1.2999999999999999E-2</v>
      </c>
      <c r="P10" s="31">
        <f t="shared" si="11"/>
        <v>-3.3500000000000001E-3</v>
      </c>
      <c r="Q10" s="31">
        <f t="shared" si="2"/>
        <v>9.6499999999999989E-3</v>
      </c>
      <c r="R10" s="38">
        <f t="shared" si="12"/>
        <v>380.57517569065271</v>
      </c>
      <c r="S10" s="39">
        <f t="shared" si="3"/>
        <v>121.20653312499998</v>
      </c>
      <c r="T10" s="39">
        <f t="shared" si="13"/>
        <v>259.36864256565275</v>
      </c>
      <c r="U10" s="39">
        <f t="shared" si="14"/>
        <v>0</v>
      </c>
      <c r="V10" s="40">
        <f t="shared" si="15"/>
        <v>150463.78</v>
      </c>
    </row>
    <row r="11" spans="1:22" ht="13.2" thickBot="1" x14ac:dyDescent="0.25">
      <c r="A11" s="28">
        <v>44774</v>
      </c>
      <c r="B11" s="36"/>
      <c r="C11" s="37">
        <f t="shared" si="4"/>
        <v>5</v>
      </c>
      <c r="D11" s="31">
        <f t="shared" si="5"/>
        <v>1.2999999999999999E-2</v>
      </c>
      <c r="E11" s="31">
        <f t="shared" si="5"/>
        <v>1.00094E-2</v>
      </c>
      <c r="F11" s="31">
        <f t="shared" si="0"/>
        <v>2.3009399999999999E-2</v>
      </c>
      <c r="G11" s="38">
        <f t="shared" si="6"/>
        <v>483.12584173619894</v>
      </c>
      <c r="H11" s="39">
        <f t="shared" si="7"/>
        <v>289.01198468699999</v>
      </c>
      <c r="I11" s="39">
        <f t="shared" si="8"/>
        <v>194.11385704919894</v>
      </c>
      <c r="J11" s="39">
        <v>0</v>
      </c>
      <c r="K11" s="40">
        <f t="shared" si="9"/>
        <v>150533.15</v>
      </c>
      <c r="L11" s="35">
        <f t="shared" si="1"/>
        <v>-102.55066947896921</v>
      </c>
      <c r="M11" s="36"/>
      <c r="N11" s="37">
        <f t="shared" si="10"/>
        <v>5</v>
      </c>
      <c r="O11" s="31">
        <f t="shared" si="11"/>
        <v>1.2999999999999999E-2</v>
      </c>
      <c r="P11" s="31">
        <f t="shared" si="11"/>
        <v>-3.3500000000000001E-3</v>
      </c>
      <c r="Q11" s="31">
        <f t="shared" si="2"/>
        <v>9.6499999999999989E-3</v>
      </c>
      <c r="R11" s="38">
        <f t="shared" si="12"/>
        <v>380.57517225722972</v>
      </c>
      <c r="S11" s="39">
        <f t="shared" si="3"/>
        <v>120.99795641666665</v>
      </c>
      <c r="T11" s="39">
        <f t="shared" si="13"/>
        <v>259.57721584056304</v>
      </c>
      <c r="U11" s="39">
        <f t="shared" si="14"/>
        <v>0</v>
      </c>
      <c r="V11" s="40">
        <f t="shared" si="15"/>
        <v>150204.20000000001</v>
      </c>
    </row>
    <row r="12" spans="1:22" ht="13.2" thickBot="1" x14ac:dyDescent="0.25">
      <c r="A12" s="28">
        <v>44805</v>
      </c>
      <c r="B12" s="36"/>
      <c r="C12" s="37">
        <f t="shared" si="4"/>
        <v>6</v>
      </c>
      <c r="D12" s="31">
        <f t="shared" si="5"/>
        <v>1.2999999999999999E-2</v>
      </c>
      <c r="E12" s="31">
        <f t="shared" si="5"/>
        <v>1.00094E-2</v>
      </c>
      <c r="F12" s="31">
        <f t="shared" si="0"/>
        <v>2.3009399999999999E-2</v>
      </c>
      <c r="G12" s="38">
        <f t="shared" si="6"/>
        <v>483.12585411513476</v>
      </c>
      <c r="H12" s="39">
        <f t="shared" si="7"/>
        <v>288.63978846750001</v>
      </c>
      <c r="I12" s="39">
        <f t="shared" si="8"/>
        <v>194.48606564763472</v>
      </c>
      <c r="J12" s="39">
        <v>0</v>
      </c>
      <c r="K12" s="40">
        <f t="shared" si="9"/>
        <v>150338.66</v>
      </c>
      <c r="L12" s="35">
        <f t="shared" si="1"/>
        <v>-102.55068891218139</v>
      </c>
      <c r="M12" s="36"/>
      <c r="N12" s="37">
        <f t="shared" si="10"/>
        <v>6</v>
      </c>
      <c r="O12" s="31">
        <f t="shared" si="11"/>
        <v>1.2999999999999999E-2</v>
      </c>
      <c r="P12" s="31">
        <f t="shared" si="11"/>
        <v>-3.3500000000000001E-3</v>
      </c>
      <c r="Q12" s="31">
        <f t="shared" si="2"/>
        <v>9.6499999999999989E-3</v>
      </c>
      <c r="R12" s="38">
        <f t="shared" si="12"/>
        <v>380.57516520295337</v>
      </c>
      <c r="S12" s="39">
        <f t="shared" si="3"/>
        <v>120.78921083333333</v>
      </c>
      <c r="T12" s="39">
        <f t="shared" si="13"/>
        <v>259.78595436962007</v>
      </c>
      <c r="U12" s="39">
        <f t="shared" si="14"/>
        <v>0</v>
      </c>
      <c r="V12" s="40">
        <f t="shared" si="15"/>
        <v>149944.41</v>
      </c>
    </row>
    <row r="13" spans="1:22" ht="13.2" thickBot="1" x14ac:dyDescent="0.25">
      <c r="A13" s="28">
        <v>44835</v>
      </c>
      <c r="B13" s="36"/>
      <c r="C13" s="37">
        <f t="shared" si="4"/>
        <v>7</v>
      </c>
      <c r="D13" s="31">
        <f t="shared" si="5"/>
        <v>1.2999999999999999E-2</v>
      </c>
      <c r="E13" s="31">
        <f t="shared" si="5"/>
        <v>1.00094E-2</v>
      </c>
      <c r="F13" s="31">
        <f t="shared" si="0"/>
        <v>2.3009399999999999E-2</v>
      </c>
      <c r="G13" s="38">
        <f t="shared" si="6"/>
        <v>483.12584147176472</v>
      </c>
      <c r="H13" s="39">
        <f t="shared" si="7"/>
        <v>288.26686361700001</v>
      </c>
      <c r="I13" s="39">
        <f t="shared" si="8"/>
        <v>194.85897785476467</v>
      </c>
      <c r="J13" s="39">
        <v>0</v>
      </c>
      <c r="K13" s="40">
        <f t="shared" si="9"/>
        <v>150143.79999999999</v>
      </c>
      <c r="L13" s="35">
        <f t="shared" si="1"/>
        <v>-102.55068653705951</v>
      </c>
      <c r="M13" s="36"/>
      <c r="N13" s="37">
        <f t="shared" si="10"/>
        <v>7</v>
      </c>
      <c r="O13" s="31">
        <f t="shared" si="11"/>
        <v>1.2999999999999999E-2</v>
      </c>
      <c r="P13" s="31">
        <f t="shared" si="11"/>
        <v>-3.3500000000000001E-3</v>
      </c>
      <c r="Q13" s="31">
        <f t="shared" si="2"/>
        <v>9.6499999999999989E-3</v>
      </c>
      <c r="R13" s="38">
        <f t="shared" si="12"/>
        <v>380.57515493470521</v>
      </c>
      <c r="S13" s="39">
        <f t="shared" si="3"/>
        <v>120.58029637499999</v>
      </c>
      <c r="T13" s="39">
        <f t="shared" si="13"/>
        <v>259.99485855970522</v>
      </c>
      <c r="U13" s="39">
        <f t="shared" si="14"/>
        <v>0</v>
      </c>
      <c r="V13" s="40">
        <f t="shared" si="15"/>
        <v>149684.42000000001</v>
      </c>
    </row>
    <row r="14" spans="1:22" ht="13.2" thickBot="1" x14ac:dyDescent="0.25">
      <c r="A14" s="28">
        <v>44866</v>
      </c>
      <c r="B14" s="36"/>
      <c r="C14" s="37">
        <f t="shared" si="4"/>
        <v>8</v>
      </c>
      <c r="D14" s="31">
        <f t="shared" si="5"/>
        <v>1.2999999999999999E-2</v>
      </c>
      <c r="E14" s="31">
        <f t="shared" si="5"/>
        <v>1.00094E-2</v>
      </c>
      <c r="F14" s="31">
        <f t="shared" si="0"/>
        <v>2.3009399999999999E-2</v>
      </c>
      <c r="G14" s="38">
        <f t="shared" si="6"/>
        <v>483.12583818275255</v>
      </c>
      <c r="H14" s="39">
        <f t="shared" si="7"/>
        <v>287.89322930999998</v>
      </c>
      <c r="I14" s="39">
        <f t="shared" si="8"/>
        <v>195.23260887275259</v>
      </c>
      <c r="J14" s="39">
        <v>0</v>
      </c>
      <c r="K14" s="40">
        <f t="shared" si="9"/>
        <v>149948.57</v>
      </c>
      <c r="L14" s="35">
        <f t="shared" si="1"/>
        <v>-102.55067089507713</v>
      </c>
      <c r="M14" s="36"/>
      <c r="N14" s="37">
        <f t="shared" si="10"/>
        <v>8</v>
      </c>
      <c r="O14" s="31">
        <f t="shared" si="11"/>
        <v>1.2999999999999999E-2</v>
      </c>
      <c r="P14" s="31">
        <f t="shared" si="11"/>
        <v>-3.3500000000000001E-3</v>
      </c>
      <c r="Q14" s="31">
        <f t="shared" si="2"/>
        <v>9.6499999999999989E-3</v>
      </c>
      <c r="R14" s="38">
        <f t="shared" si="12"/>
        <v>380.57516728767541</v>
      </c>
      <c r="S14" s="39">
        <f t="shared" si="3"/>
        <v>120.37122108333332</v>
      </c>
      <c r="T14" s="39">
        <f t="shared" si="13"/>
        <v>260.20394620434206</v>
      </c>
      <c r="U14" s="39">
        <f t="shared" si="14"/>
        <v>0</v>
      </c>
      <c r="V14" s="40">
        <f t="shared" si="15"/>
        <v>149424.22</v>
      </c>
    </row>
    <row r="15" spans="1:22" ht="13.2" thickBot="1" x14ac:dyDescent="0.25">
      <c r="A15" s="28">
        <v>44896</v>
      </c>
      <c r="B15" s="36"/>
      <c r="C15" s="37">
        <f t="shared" si="4"/>
        <v>9</v>
      </c>
      <c r="D15" s="31">
        <f t="shared" si="5"/>
        <v>1.2999999999999999E-2</v>
      </c>
      <c r="E15" s="31">
        <f t="shared" si="5"/>
        <v>1.00094E-2</v>
      </c>
      <c r="F15" s="31">
        <f t="shared" si="0"/>
        <v>2.3009399999999999E-2</v>
      </c>
      <c r="G15" s="38">
        <f t="shared" si="6"/>
        <v>483.12584658839376</v>
      </c>
      <c r="H15" s="39">
        <f t="shared" si="7"/>
        <v>287.51888554650003</v>
      </c>
      <c r="I15" s="39">
        <f t="shared" si="8"/>
        <v>195.60696104189373</v>
      </c>
      <c r="J15" s="39">
        <v>0</v>
      </c>
      <c r="K15" s="40">
        <f t="shared" si="9"/>
        <v>149752.95999999999</v>
      </c>
      <c r="L15" s="35">
        <f t="shared" si="1"/>
        <v>-102.55066924995543</v>
      </c>
      <c r="M15" s="36"/>
      <c r="N15" s="37">
        <f t="shared" si="10"/>
        <v>9</v>
      </c>
      <c r="O15" s="31">
        <f t="shared" si="11"/>
        <v>1.2999999999999999E-2</v>
      </c>
      <c r="P15" s="31">
        <f t="shared" si="11"/>
        <v>-3.3500000000000001E-3</v>
      </c>
      <c r="Q15" s="31">
        <f t="shared" si="2"/>
        <v>9.6499999999999989E-3</v>
      </c>
      <c r="R15" s="38">
        <f t="shared" si="12"/>
        <v>380.57517733843832</v>
      </c>
      <c r="S15" s="39">
        <f t="shared" si="3"/>
        <v>120.16197691666666</v>
      </c>
      <c r="T15" s="39">
        <f t="shared" si="13"/>
        <v>260.41320042177165</v>
      </c>
      <c r="U15" s="39">
        <f t="shared" si="14"/>
        <v>0</v>
      </c>
      <c r="V15" s="40">
        <f t="shared" si="15"/>
        <v>149163.81</v>
      </c>
    </row>
    <row r="16" spans="1:22" ht="13.2" thickBot="1" x14ac:dyDescent="0.25">
      <c r="A16" s="28">
        <v>44927</v>
      </c>
      <c r="B16" s="36"/>
      <c r="C16" s="37">
        <f t="shared" si="4"/>
        <v>10</v>
      </c>
      <c r="D16" s="31">
        <f t="shared" si="5"/>
        <v>1.2999999999999999E-2</v>
      </c>
      <c r="E16" s="31">
        <f t="shared" si="5"/>
        <v>1.00094E-2</v>
      </c>
      <c r="F16" s="31">
        <f t="shared" si="0"/>
        <v>2.3009399999999999E-2</v>
      </c>
      <c r="G16" s="38">
        <f t="shared" si="6"/>
        <v>483.12583678425239</v>
      </c>
      <c r="H16" s="39">
        <f t="shared" si="7"/>
        <v>287.14381315200001</v>
      </c>
      <c r="I16" s="39">
        <f t="shared" si="8"/>
        <v>195.98202363225238</v>
      </c>
      <c r="J16" s="39">
        <v>0</v>
      </c>
      <c r="K16" s="40">
        <f t="shared" si="9"/>
        <v>149556.98000000001</v>
      </c>
      <c r="L16" s="35">
        <f t="shared" si="1"/>
        <v>-102.55065128028713</v>
      </c>
      <c r="M16" s="36"/>
      <c r="N16" s="37">
        <f t="shared" si="10"/>
        <v>10</v>
      </c>
      <c r="O16" s="31">
        <f t="shared" si="11"/>
        <v>1.2999999999999999E-2</v>
      </c>
      <c r="P16" s="31">
        <f t="shared" si="11"/>
        <v>-3.3500000000000001E-3</v>
      </c>
      <c r="Q16" s="31">
        <f t="shared" si="2"/>
        <v>9.6499999999999989E-3</v>
      </c>
      <c r="R16" s="38">
        <f t="shared" si="12"/>
        <v>380.57518550396526</v>
      </c>
      <c r="S16" s="39">
        <f t="shared" si="3"/>
        <v>119.95256387499998</v>
      </c>
      <c r="T16" s="39">
        <f t="shared" si="13"/>
        <v>260.62262162896531</v>
      </c>
      <c r="U16" s="39">
        <f t="shared" si="14"/>
        <v>0</v>
      </c>
      <c r="V16" s="40">
        <f t="shared" si="15"/>
        <v>148903.19</v>
      </c>
    </row>
    <row r="17" spans="1:23" ht="13.2" thickBot="1" x14ac:dyDescent="0.25">
      <c r="A17" s="28">
        <v>44958</v>
      </c>
      <c r="B17" s="36"/>
      <c r="C17" s="37">
        <f t="shared" si="4"/>
        <v>11</v>
      </c>
      <c r="D17" s="31">
        <f t="shared" si="5"/>
        <v>1.2999999999999999E-2</v>
      </c>
      <c r="E17" s="31">
        <f t="shared" si="5"/>
        <v>1.00094E-2</v>
      </c>
      <c r="F17" s="31">
        <f t="shared" si="0"/>
        <v>2.3009399999999999E-2</v>
      </c>
      <c r="G17" s="38">
        <f t="shared" si="6"/>
        <v>483.12584332135316</v>
      </c>
      <c r="H17" s="39">
        <f t="shared" si="7"/>
        <v>286.76803130100001</v>
      </c>
      <c r="I17" s="39">
        <f t="shared" si="8"/>
        <v>196.35781202035312</v>
      </c>
      <c r="J17" s="39">
        <v>0</v>
      </c>
      <c r="K17" s="40">
        <f t="shared" si="9"/>
        <v>149360.62</v>
      </c>
      <c r="L17" s="35">
        <f t="shared" si="1"/>
        <v>-102.55065111688037</v>
      </c>
      <c r="M17" s="36"/>
      <c r="N17" s="37">
        <f t="shared" si="10"/>
        <v>11</v>
      </c>
      <c r="O17" s="31">
        <f t="shared" si="11"/>
        <v>1.2999999999999999E-2</v>
      </c>
      <c r="P17" s="31">
        <f t="shared" si="11"/>
        <v>-3.3500000000000001E-3</v>
      </c>
      <c r="Q17" s="31">
        <f t="shared" si="2"/>
        <v>9.6499999999999989E-3</v>
      </c>
      <c r="R17" s="38">
        <f t="shared" si="12"/>
        <v>380.57519220447278</v>
      </c>
      <c r="S17" s="39">
        <f t="shared" si="3"/>
        <v>119.74298195833332</v>
      </c>
      <c r="T17" s="39">
        <f t="shared" si="13"/>
        <v>260.83221024613948</v>
      </c>
      <c r="U17" s="39">
        <f t="shared" si="14"/>
        <v>0</v>
      </c>
      <c r="V17" s="40">
        <f t="shared" si="15"/>
        <v>148642.35999999999</v>
      </c>
    </row>
    <row r="18" spans="1:23" ht="13.2" thickBot="1" x14ac:dyDescent="0.25">
      <c r="A18" s="28">
        <v>44986</v>
      </c>
      <c r="B18" s="36"/>
      <c r="C18" s="41">
        <f t="shared" si="4"/>
        <v>12</v>
      </c>
      <c r="D18" s="42">
        <f t="shared" si="5"/>
        <v>1.2999999999999999E-2</v>
      </c>
      <c r="E18" s="42">
        <f t="shared" si="5"/>
        <v>1.00094E-2</v>
      </c>
      <c r="F18" s="42">
        <v>2.2859999999999998E-2</v>
      </c>
      <c r="G18" s="43">
        <f t="shared" si="6"/>
        <v>483.1258362440559</v>
      </c>
      <c r="H18" s="44">
        <f t="shared" si="7"/>
        <v>286.39152081899999</v>
      </c>
      <c r="I18" s="44">
        <f t="shared" si="8"/>
        <v>196.73431542505591</v>
      </c>
      <c r="J18" s="44">
        <v>0</v>
      </c>
      <c r="K18" s="45">
        <f t="shared" si="9"/>
        <v>149163.89000000001</v>
      </c>
      <c r="L18" s="35">
        <f t="shared" si="1"/>
        <v>-102.55063838059834</v>
      </c>
      <c r="M18" s="36"/>
      <c r="N18" s="41">
        <f t="shared" si="10"/>
        <v>12</v>
      </c>
      <c r="O18" s="42">
        <f t="shared" si="11"/>
        <v>1.2999999999999999E-2</v>
      </c>
      <c r="P18" s="31">
        <f t="shared" si="11"/>
        <v>-3.3500000000000001E-3</v>
      </c>
      <c r="Q18" s="42">
        <v>2.2859999999999998E-2</v>
      </c>
      <c r="R18" s="43">
        <f t="shared" si="12"/>
        <v>380.57519786345756</v>
      </c>
      <c r="S18" s="44">
        <f t="shared" si="3"/>
        <v>119.53323116666664</v>
      </c>
      <c r="T18" s="44">
        <f t="shared" si="13"/>
        <v>261.04196669679095</v>
      </c>
      <c r="U18" s="44">
        <f t="shared" si="14"/>
        <v>0</v>
      </c>
      <c r="V18" s="45">
        <f t="shared" si="15"/>
        <v>148381.32</v>
      </c>
    </row>
    <row r="19" spans="1:23" x14ac:dyDescent="0.2">
      <c r="A19" s="28">
        <v>45017</v>
      </c>
      <c r="B19" s="36">
        <v>2</v>
      </c>
      <c r="C19" s="37">
        <f t="shared" si="4"/>
        <v>13</v>
      </c>
      <c r="D19" s="31">
        <v>1.2999999999999999E-2</v>
      </c>
      <c r="E19" s="31">
        <f t="shared" si="5"/>
        <v>1.00094E-2</v>
      </c>
      <c r="F19" s="31">
        <f t="shared" ref="F19:F82" si="16">D19+E19</f>
        <v>2.3009399999999999E-2</v>
      </c>
      <c r="G19" s="38">
        <f t="shared" si="6"/>
        <v>483.12585022125512</v>
      </c>
      <c r="H19" s="39">
        <f t="shared" si="7"/>
        <v>286.0143008805</v>
      </c>
      <c r="I19" s="39">
        <f t="shared" si="8"/>
        <v>197.11154934075512</v>
      </c>
      <c r="J19" s="39">
        <v>0</v>
      </c>
      <c r="K19" s="40">
        <f t="shared" si="9"/>
        <v>148966.78</v>
      </c>
      <c r="L19" s="35">
        <f t="shared" si="1"/>
        <v>233.00411701519994</v>
      </c>
      <c r="M19" s="36">
        <v>2</v>
      </c>
      <c r="N19" s="46">
        <f t="shared" si="10"/>
        <v>13</v>
      </c>
      <c r="O19" s="31">
        <f t="shared" si="11"/>
        <v>1.2999999999999999E-2</v>
      </c>
      <c r="P19" s="47">
        <v>3.6470000000000002E-2</v>
      </c>
      <c r="Q19" s="31">
        <f t="shared" ref="Q19:Q82" si="17">O19+P19</f>
        <v>4.947E-2</v>
      </c>
      <c r="R19" s="38">
        <f t="shared" si="12"/>
        <v>716.12996723645506</v>
      </c>
      <c r="S19" s="39">
        <f t="shared" si="3"/>
        <v>611.70199170000012</v>
      </c>
      <c r="T19" s="39">
        <f t="shared" si="13"/>
        <v>104.42797553645499</v>
      </c>
      <c r="U19" s="39">
        <f t="shared" si="14"/>
        <v>0</v>
      </c>
      <c r="V19" s="40">
        <f t="shared" si="15"/>
        <v>148276.89000000001</v>
      </c>
      <c r="W19" s="39"/>
    </row>
    <row r="20" spans="1:23" x14ac:dyDescent="0.2">
      <c r="A20" s="28">
        <v>45047</v>
      </c>
      <c r="B20" s="36"/>
      <c r="C20" s="37">
        <f t="shared" si="4"/>
        <v>14</v>
      </c>
      <c r="D20" s="48">
        <f t="shared" si="5"/>
        <v>1.2999999999999999E-2</v>
      </c>
      <c r="E20" s="48">
        <f t="shared" si="5"/>
        <v>1.00094E-2</v>
      </c>
      <c r="F20" s="48">
        <f t="shared" si="16"/>
        <v>2.3009399999999999E-2</v>
      </c>
      <c r="G20" s="38">
        <f t="shared" si="6"/>
        <v>483.12585524604367</v>
      </c>
      <c r="H20" s="39">
        <f t="shared" si="7"/>
        <v>285.636352311</v>
      </c>
      <c r="I20" s="39">
        <f t="shared" si="8"/>
        <v>197.4895029350437</v>
      </c>
      <c r="J20" s="39">
        <v>0</v>
      </c>
      <c r="K20" s="40">
        <f t="shared" si="9"/>
        <v>148769.29</v>
      </c>
      <c r="L20" s="35">
        <f t="shared" si="1"/>
        <v>233.00410221289997</v>
      </c>
      <c r="M20" s="36"/>
      <c r="N20" s="37">
        <f t="shared" si="10"/>
        <v>14</v>
      </c>
      <c r="O20" s="48">
        <f t="shared" si="11"/>
        <v>1.2999999999999999E-2</v>
      </c>
      <c r="P20" s="48">
        <f t="shared" si="11"/>
        <v>3.6470000000000002E-2</v>
      </c>
      <c r="Q20" s="48">
        <f t="shared" si="17"/>
        <v>4.947E-2</v>
      </c>
      <c r="R20" s="38">
        <f t="shared" si="12"/>
        <v>716.12995745894364</v>
      </c>
      <c r="S20" s="39">
        <f t="shared" si="3"/>
        <v>611.27147902500008</v>
      </c>
      <c r="T20" s="39">
        <f t="shared" si="13"/>
        <v>104.85847843394355</v>
      </c>
      <c r="U20" s="39">
        <f t="shared" si="14"/>
        <v>0</v>
      </c>
      <c r="V20" s="40">
        <f t="shared" si="15"/>
        <v>148172.03</v>
      </c>
    </row>
    <row r="21" spans="1:23" x14ac:dyDescent="0.2">
      <c r="A21" s="28">
        <v>45078</v>
      </c>
      <c r="B21" s="36"/>
      <c r="C21" s="37">
        <f t="shared" si="4"/>
        <v>15</v>
      </c>
      <c r="D21" s="48">
        <f t="shared" si="5"/>
        <v>1.2999999999999999E-2</v>
      </c>
      <c r="E21" s="48">
        <f t="shared" si="5"/>
        <v>1.00094E-2</v>
      </c>
      <c r="F21" s="48">
        <f t="shared" si="16"/>
        <v>2.3009399999999999E-2</v>
      </c>
      <c r="G21" s="38">
        <f t="shared" si="6"/>
        <v>483.12585363183337</v>
      </c>
      <c r="H21" s="39">
        <f t="shared" si="7"/>
        <v>285.25767511050003</v>
      </c>
      <c r="I21" s="39">
        <f t="shared" si="8"/>
        <v>197.86817852133333</v>
      </c>
      <c r="J21" s="39">
        <v>0</v>
      </c>
      <c r="K21" s="40">
        <f t="shared" si="9"/>
        <v>148571.42000000001</v>
      </c>
      <c r="L21" s="35">
        <f t="shared" si="1"/>
        <v>233.00409647323227</v>
      </c>
      <c r="M21" s="36"/>
      <c r="N21" s="37">
        <f t="shared" si="10"/>
        <v>15</v>
      </c>
      <c r="O21" s="48">
        <f t="shared" si="11"/>
        <v>1.2999999999999999E-2</v>
      </c>
      <c r="P21" s="48">
        <f t="shared" si="11"/>
        <v>3.6470000000000002E-2</v>
      </c>
      <c r="Q21" s="48">
        <f t="shared" si="17"/>
        <v>4.947E-2</v>
      </c>
      <c r="R21" s="38">
        <f t="shared" si="12"/>
        <v>716.12995010506563</v>
      </c>
      <c r="S21" s="39">
        <f t="shared" si="3"/>
        <v>610.83919367500005</v>
      </c>
      <c r="T21" s="39">
        <f t="shared" si="13"/>
        <v>105.29075643006558</v>
      </c>
      <c r="U21" s="39">
        <f t="shared" si="14"/>
        <v>0</v>
      </c>
      <c r="V21" s="40">
        <f t="shared" si="15"/>
        <v>148066.74</v>
      </c>
    </row>
    <row r="22" spans="1:23" x14ac:dyDescent="0.2">
      <c r="A22" s="28">
        <v>45108</v>
      </c>
      <c r="B22" s="36"/>
      <c r="C22" s="37">
        <f t="shared" si="4"/>
        <v>16</v>
      </c>
      <c r="D22" s="48">
        <f t="shared" si="5"/>
        <v>1.2999999999999999E-2</v>
      </c>
      <c r="E22" s="48">
        <f t="shared" si="5"/>
        <v>1.00094E-2</v>
      </c>
      <c r="F22" s="48">
        <f t="shared" si="16"/>
        <v>2.3009399999999999E-2</v>
      </c>
      <c r="G22" s="38">
        <f t="shared" si="6"/>
        <v>483.12584770873303</v>
      </c>
      <c r="H22" s="39">
        <f t="shared" si="7"/>
        <v>284.87826927900005</v>
      </c>
      <c r="I22" s="39">
        <f t="shared" si="8"/>
        <v>198.24757842973298</v>
      </c>
      <c r="J22" s="39">
        <v>0</v>
      </c>
      <c r="K22" s="40">
        <f t="shared" si="9"/>
        <v>148373.17000000001</v>
      </c>
      <c r="L22" s="35">
        <f t="shared" si="1"/>
        <v>233.00410605483302</v>
      </c>
      <c r="M22" s="36"/>
      <c r="N22" s="37">
        <f t="shared" si="10"/>
        <v>16</v>
      </c>
      <c r="O22" s="48">
        <f t="shared" si="11"/>
        <v>1.2999999999999999E-2</v>
      </c>
      <c r="P22" s="48">
        <f t="shared" si="11"/>
        <v>3.6470000000000002E-2</v>
      </c>
      <c r="Q22" s="48">
        <f t="shared" si="17"/>
        <v>4.947E-2</v>
      </c>
      <c r="R22" s="38">
        <f t="shared" si="12"/>
        <v>716.12995376356605</v>
      </c>
      <c r="S22" s="39">
        <f t="shared" si="3"/>
        <v>610.40513565000003</v>
      </c>
      <c r="T22" s="39">
        <f t="shared" si="13"/>
        <v>105.724818113566</v>
      </c>
      <c r="U22" s="39">
        <f t="shared" si="14"/>
        <v>0</v>
      </c>
      <c r="V22" s="40">
        <f t="shared" si="15"/>
        <v>147961.01999999999</v>
      </c>
    </row>
    <row r="23" spans="1:23" x14ac:dyDescent="0.2">
      <c r="A23" s="28">
        <v>45139</v>
      </c>
      <c r="B23" s="36"/>
      <c r="C23" s="37">
        <f t="shared" si="4"/>
        <v>17</v>
      </c>
      <c r="D23" s="48">
        <f t="shared" si="5"/>
        <v>1.2999999999999999E-2</v>
      </c>
      <c r="E23" s="48">
        <f t="shared" si="5"/>
        <v>1.00094E-2</v>
      </c>
      <c r="F23" s="48">
        <f t="shared" si="16"/>
        <v>2.3009399999999999E-2</v>
      </c>
      <c r="G23" s="38">
        <f t="shared" si="6"/>
        <v>483.12583982372814</v>
      </c>
      <c r="H23" s="39">
        <f t="shared" si="7"/>
        <v>284.4981348165</v>
      </c>
      <c r="I23" s="39">
        <f t="shared" si="8"/>
        <v>198.62770500722812</v>
      </c>
      <c r="J23" s="39">
        <v>0</v>
      </c>
      <c r="K23" s="40">
        <f t="shared" si="9"/>
        <v>148174.54</v>
      </c>
      <c r="L23" s="35">
        <f t="shared" si="1"/>
        <v>233.00413725946328</v>
      </c>
      <c r="M23" s="36"/>
      <c r="N23" s="37">
        <f t="shared" si="10"/>
        <v>17</v>
      </c>
      <c r="O23" s="48">
        <f t="shared" si="11"/>
        <v>1.2999999999999999E-2</v>
      </c>
      <c r="P23" s="48">
        <f t="shared" si="11"/>
        <v>3.6470000000000002E-2</v>
      </c>
      <c r="Q23" s="48">
        <f t="shared" si="17"/>
        <v>4.947E-2</v>
      </c>
      <c r="R23" s="38">
        <f t="shared" si="12"/>
        <v>716.12997708319142</v>
      </c>
      <c r="S23" s="39">
        <f t="shared" si="3"/>
        <v>609.96930495000004</v>
      </c>
      <c r="T23" s="39">
        <f t="shared" si="13"/>
        <v>106.16067213319135</v>
      </c>
      <c r="U23" s="39">
        <f t="shared" si="14"/>
        <v>0</v>
      </c>
      <c r="V23" s="40">
        <f t="shared" si="15"/>
        <v>147854.85999999999</v>
      </c>
    </row>
    <row r="24" spans="1:23" x14ac:dyDescent="0.2">
      <c r="A24" s="28">
        <v>45170</v>
      </c>
      <c r="B24" s="36"/>
      <c r="C24" s="37">
        <f t="shared" si="4"/>
        <v>18</v>
      </c>
      <c r="D24" s="48">
        <f t="shared" si="5"/>
        <v>1.2999999999999999E-2</v>
      </c>
      <c r="E24" s="48">
        <f t="shared" si="5"/>
        <v>1.00094E-2</v>
      </c>
      <c r="F24" s="48">
        <f t="shared" si="16"/>
        <v>2.3009399999999999E-2</v>
      </c>
      <c r="G24" s="38">
        <f t="shared" si="6"/>
        <v>483.12583234086173</v>
      </c>
      <c r="H24" s="39">
        <f t="shared" si="7"/>
        <v>284.11727172300004</v>
      </c>
      <c r="I24" s="39">
        <f t="shared" si="8"/>
        <v>199.00856061786166</v>
      </c>
      <c r="J24" s="39">
        <v>0</v>
      </c>
      <c r="K24" s="40">
        <f t="shared" si="9"/>
        <v>147975.53</v>
      </c>
      <c r="L24" s="35">
        <f t="shared" si="1"/>
        <v>233.00414799778389</v>
      </c>
      <c r="M24" s="36"/>
      <c r="N24" s="37">
        <f t="shared" si="10"/>
        <v>18</v>
      </c>
      <c r="O24" s="48">
        <f t="shared" si="11"/>
        <v>1.2999999999999999E-2</v>
      </c>
      <c r="P24" s="48">
        <f t="shared" si="11"/>
        <v>3.6470000000000002E-2</v>
      </c>
      <c r="Q24" s="48">
        <f t="shared" si="17"/>
        <v>4.947E-2</v>
      </c>
      <c r="R24" s="38">
        <f t="shared" si="12"/>
        <v>716.12998033864562</v>
      </c>
      <c r="S24" s="39">
        <f t="shared" si="3"/>
        <v>609.53166035000004</v>
      </c>
      <c r="T24" s="39">
        <f t="shared" si="13"/>
        <v>106.5983199886456</v>
      </c>
      <c r="U24" s="39">
        <f t="shared" si="14"/>
        <v>0</v>
      </c>
      <c r="V24" s="40">
        <f t="shared" si="15"/>
        <v>147748.26</v>
      </c>
    </row>
    <row r="25" spans="1:23" x14ac:dyDescent="0.2">
      <c r="A25" s="28">
        <v>45200</v>
      </c>
      <c r="B25" s="36"/>
      <c r="C25" s="37">
        <f t="shared" si="4"/>
        <v>19</v>
      </c>
      <c r="D25" s="48">
        <f t="shared" ref="D25:E40" si="18">D24</f>
        <v>1.2999999999999999E-2</v>
      </c>
      <c r="E25" s="48">
        <f t="shared" si="18"/>
        <v>1.00094E-2</v>
      </c>
      <c r="F25" s="48">
        <f t="shared" si="16"/>
        <v>2.3009399999999999E-2</v>
      </c>
      <c r="G25" s="38">
        <f t="shared" si="6"/>
        <v>483.1258276414178</v>
      </c>
      <c r="H25" s="39">
        <f t="shared" si="7"/>
        <v>283.73567999850002</v>
      </c>
      <c r="I25" s="39">
        <f t="shared" si="8"/>
        <v>199.39014764291781</v>
      </c>
      <c r="J25" s="39">
        <v>0</v>
      </c>
      <c r="K25" s="40">
        <f t="shared" si="9"/>
        <v>147776.14000000001</v>
      </c>
      <c r="L25" s="35">
        <f t="shared" si="1"/>
        <v>233.00414455427926</v>
      </c>
      <c r="M25" s="36"/>
      <c r="N25" s="37">
        <f t="shared" si="10"/>
        <v>19</v>
      </c>
      <c r="O25" s="48">
        <f t="shared" ref="O25:P40" si="19">O24</f>
        <v>1.2999999999999999E-2</v>
      </c>
      <c r="P25" s="48">
        <f t="shared" si="19"/>
        <v>3.6470000000000002E-2</v>
      </c>
      <c r="Q25" s="48">
        <f t="shared" si="17"/>
        <v>4.947E-2</v>
      </c>
      <c r="R25" s="38">
        <f t="shared" si="12"/>
        <v>716.12997219569706</v>
      </c>
      <c r="S25" s="39">
        <f t="shared" si="3"/>
        <v>609.09220185000004</v>
      </c>
      <c r="T25" s="39">
        <f t="shared" si="13"/>
        <v>107.03777034569703</v>
      </c>
      <c r="U25" s="39">
        <f t="shared" si="14"/>
        <v>0</v>
      </c>
      <c r="V25" s="40">
        <f t="shared" si="15"/>
        <v>147641.22</v>
      </c>
    </row>
    <row r="26" spans="1:23" x14ac:dyDescent="0.2">
      <c r="A26" s="28">
        <v>45231</v>
      </c>
      <c r="B26" s="36"/>
      <c r="C26" s="37">
        <f t="shared" si="4"/>
        <v>20</v>
      </c>
      <c r="D26" s="48">
        <f t="shared" si="18"/>
        <v>1.2999999999999999E-2</v>
      </c>
      <c r="E26" s="48">
        <f t="shared" si="18"/>
        <v>1.00094E-2</v>
      </c>
      <c r="F26" s="48">
        <f t="shared" si="16"/>
        <v>2.3009399999999999E-2</v>
      </c>
      <c r="G26" s="38">
        <f t="shared" si="6"/>
        <v>483.12582812410812</v>
      </c>
      <c r="H26" s="39">
        <f t="shared" si="7"/>
        <v>283.35335964300003</v>
      </c>
      <c r="I26" s="39">
        <f t="shared" si="8"/>
        <v>199.77246848110812</v>
      </c>
      <c r="J26" s="39">
        <v>0</v>
      </c>
      <c r="K26" s="40">
        <f t="shared" si="9"/>
        <v>147576.37</v>
      </c>
      <c r="L26" s="35">
        <f t="shared" si="1"/>
        <v>233.00413325670775</v>
      </c>
      <c r="M26" s="36"/>
      <c r="N26" s="37">
        <f t="shared" si="10"/>
        <v>20</v>
      </c>
      <c r="O26" s="48">
        <f t="shared" si="19"/>
        <v>1.2999999999999999E-2</v>
      </c>
      <c r="P26" s="48">
        <f t="shared" si="19"/>
        <v>3.6470000000000002E-2</v>
      </c>
      <c r="Q26" s="48">
        <f t="shared" si="17"/>
        <v>4.947E-2</v>
      </c>
      <c r="R26" s="38">
        <f t="shared" si="12"/>
        <v>716.12996138081587</v>
      </c>
      <c r="S26" s="39">
        <f t="shared" si="3"/>
        <v>608.65092945000004</v>
      </c>
      <c r="T26" s="39">
        <f t="shared" si="13"/>
        <v>107.47903193081585</v>
      </c>
      <c r="U26" s="39">
        <f t="shared" si="14"/>
        <v>0</v>
      </c>
      <c r="V26" s="40">
        <f t="shared" si="15"/>
        <v>147533.74</v>
      </c>
    </row>
    <row r="27" spans="1:23" x14ac:dyDescent="0.2">
      <c r="A27" s="28">
        <v>45261</v>
      </c>
      <c r="B27" s="36"/>
      <c r="C27" s="37">
        <f t="shared" si="4"/>
        <v>21</v>
      </c>
      <c r="D27" s="48">
        <f t="shared" si="18"/>
        <v>1.2999999999999999E-2</v>
      </c>
      <c r="E27" s="48">
        <f t="shared" si="18"/>
        <v>1.00094E-2</v>
      </c>
      <c r="F27" s="48">
        <f t="shared" si="16"/>
        <v>2.3009399999999999E-2</v>
      </c>
      <c r="G27" s="38">
        <f t="shared" si="6"/>
        <v>483.12583620525959</v>
      </c>
      <c r="H27" s="39">
        <f t="shared" si="7"/>
        <v>282.97031065649998</v>
      </c>
      <c r="I27" s="39">
        <f t="shared" si="8"/>
        <v>200.15552554875958</v>
      </c>
      <c r="J27" s="39">
        <v>0</v>
      </c>
      <c r="K27" s="40">
        <f t="shared" si="9"/>
        <v>147376.21</v>
      </c>
      <c r="L27" s="35">
        <f t="shared" si="1"/>
        <v>233.00412047654072</v>
      </c>
      <c r="M27" s="36"/>
      <c r="N27" s="37">
        <f t="shared" si="10"/>
        <v>21</v>
      </c>
      <c r="O27" s="48">
        <f t="shared" si="19"/>
        <v>1.2999999999999999E-2</v>
      </c>
      <c r="P27" s="48">
        <f t="shared" si="19"/>
        <v>3.6470000000000002E-2</v>
      </c>
      <c r="Q27" s="48">
        <f t="shared" si="17"/>
        <v>4.947E-2</v>
      </c>
      <c r="R27" s="38">
        <f t="shared" si="12"/>
        <v>716.12995668180031</v>
      </c>
      <c r="S27" s="39">
        <f t="shared" si="3"/>
        <v>608.20784315000003</v>
      </c>
      <c r="T27" s="39">
        <f t="shared" si="13"/>
        <v>107.92211353180028</v>
      </c>
      <c r="U27" s="39">
        <f t="shared" si="14"/>
        <v>0</v>
      </c>
      <c r="V27" s="40">
        <f t="shared" si="15"/>
        <v>147425.82</v>
      </c>
    </row>
    <row r="28" spans="1:23" x14ac:dyDescent="0.2">
      <c r="A28" s="28">
        <v>45292</v>
      </c>
      <c r="B28" s="36"/>
      <c r="C28" s="37">
        <f t="shared" si="4"/>
        <v>22</v>
      </c>
      <c r="D28" s="48">
        <f t="shared" si="18"/>
        <v>1.2999999999999999E-2</v>
      </c>
      <c r="E28" s="48">
        <f t="shared" si="18"/>
        <v>1.00094E-2</v>
      </c>
      <c r="F28" s="48">
        <f t="shared" si="16"/>
        <v>2.3009399999999999E-2</v>
      </c>
      <c r="G28" s="38">
        <f t="shared" si="6"/>
        <v>483.12582153720064</v>
      </c>
      <c r="H28" s="39">
        <f t="shared" si="7"/>
        <v>282.58651386449998</v>
      </c>
      <c r="I28" s="39">
        <f t="shared" si="8"/>
        <v>200.53930767270066</v>
      </c>
      <c r="J28" s="39">
        <v>0</v>
      </c>
      <c r="K28" s="40">
        <f t="shared" si="9"/>
        <v>147175.67000000001</v>
      </c>
      <c r="L28" s="35">
        <f t="shared" si="1"/>
        <v>233.00414541121006</v>
      </c>
      <c r="M28" s="36"/>
      <c r="N28" s="37">
        <f t="shared" si="10"/>
        <v>22</v>
      </c>
      <c r="O28" s="48">
        <f t="shared" si="19"/>
        <v>1.2999999999999999E-2</v>
      </c>
      <c r="P28" s="48">
        <f t="shared" si="19"/>
        <v>3.6470000000000002E-2</v>
      </c>
      <c r="Q28" s="48">
        <f t="shared" si="17"/>
        <v>4.947E-2</v>
      </c>
      <c r="R28" s="38">
        <f t="shared" si="12"/>
        <v>716.1299669484107</v>
      </c>
      <c r="S28" s="39">
        <f t="shared" si="3"/>
        <v>607.76294295000002</v>
      </c>
      <c r="T28" s="39">
        <f t="shared" si="13"/>
        <v>108.36702399841064</v>
      </c>
      <c r="U28" s="39">
        <f t="shared" si="14"/>
        <v>0</v>
      </c>
      <c r="V28" s="40">
        <f t="shared" si="15"/>
        <v>147317.45000000001</v>
      </c>
    </row>
    <row r="29" spans="1:23" x14ac:dyDescent="0.2">
      <c r="A29" s="28">
        <v>45323</v>
      </c>
      <c r="B29" s="36"/>
      <c r="C29" s="37">
        <f t="shared" si="4"/>
        <v>23</v>
      </c>
      <c r="D29" s="48">
        <f t="shared" si="18"/>
        <v>1.2999999999999999E-2</v>
      </c>
      <c r="E29" s="48">
        <f t="shared" si="18"/>
        <v>1.00094E-2</v>
      </c>
      <c r="F29" s="48">
        <f t="shared" si="16"/>
        <v>2.3009399999999999E-2</v>
      </c>
      <c r="G29" s="38">
        <f t="shared" si="6"/>
        <v>483.12581926453436</v>
      </c>
      <c r="H29" s="39">
        <f t="shared" si="7"/>
        <v>282.20198844150002</v>
      </c>
      <c r="I29" s="39">
        <f t="shared" si="8"/>
        <v>200.92383082303431</v>
      </c>
      <c r="J29" s="39">
        <v>0</v>
      </c>
      <c r="K29" s="40">
        <f t="shared" si="9"/>
        <v>146974.75</v>
      </c>
      <c r="L29" s="35">
        <f t="shared" si="1"/>
        <v>233.00413321713211</v>
      </c>
      <c r="M29" s="36"/>
      <c r="N29" s="37">
        <f t="shared" si="10"/>
        <v>23</v>
      </c>
      <c r="O29" s="48">
        <f t="shared" si="19"/>
        <v>1.2999999999999999E-2</v>
      </c>
      <c r="P29" s="48">
        <f t="shared" si="19"/>
        <v>3.6470000000000002E-2</v>
      </c>
      <c r="Q29" s="48">
        <f t="shared" si="17"/>
        <v>4.947E-2</v>
      </c>
      <c r="R29" s="38">
        <f t="shared" si="12"/>
        <v>716.12995248166646</v>
      </c>
      <c r="S29" s="39">
        <f t="shared" si="3"/>
        <v>607.31618762500011</v>
      </c>
      <c r="T29" s="39">
        <f t="shared" si="13"/>
        <v>108.81376485666638</v>
      </c>
      <c r="U29" s="39">
        <f t="shared" si="14"/>
        <v>0</v>
      </c>
      <c r="V29" s="40">
        <f t="shared" si="15"/>
        <v>147208.64000000001</v>
      </c>
    </row>
    <row r="30" spans="1:23" ht="13.2" thickBot="1" x14ac:dyDescent="0.25">
      <c r="A30" s="28">
        <v>45352</v>
      </c>
      <c r="B30" s="36"/>
      <c r="C30" s="41">
        <f t="shared" si="4"/>
        <v>24</v>
      </c>
      <c r="D30" s="42">
        <f t="shared" si="18"/>
        <v>1.2999999999999999E-2</v>
      </c>
      <c r="E30" s="42">
        <f t="shared" si="18"/>
        <v>1.00094E-2</v>
      </c>
      <c r="F30" s="42">
        <f t="shared" si="16"/>
        <v>2.3009399999999999E-2</v>
      </c>
      <c r="G30" s="43">
        <f t="shared" si="6"/>
        <v>483.12583185696644</v>
      </c>
      <c r="H30" s="44">
        <f t="shared" si="7"/>
        <v>281.81673438749999</v>
      </c>
      <c r="I30" s="44">
        <f t="shared" si="8"/>
        <v>201.30909746946648</v>
      </c>
      <c r="J30" s="44">
        <v>0</v>
      </c>
      <c r="K30" s="45">
        <f t="shared" si="9"/>
        <v>146773.44</v>
      </c>
      <c r="L30" s="35">
        <f t="shared" si="1"/>
        <v>233.00413893970313</v>
      </c>
      <c r="M30" s="36"/>
      <c r="N30" s="41">
        <f t="shared" si="10"/>
        <v>24</v>
      </c>
      <c r="O30" s="42">
        <f t="shared" si="19"/>
        <v>1.2999999999999999E-2</v>
      </c>
      <c r="P30" s="42">
        <f t="shared" si="19"/>
        <v>3.6470000000000002E-2</v>
      </c>
      <c r="Q30" s="42">
        <f t="shared" si="17"/>
        <v>4.947E-2</v>
      </c>
      <c r="R30" s="43">
        <f t="shared" si="12"/>
        <v>716.12997079666957</v>
      </c>
      <c r="S30" s="44">
        <f t="shared" si="3"/>
        <v>606.86761840000008</v>
      </c>
      <c r="T30" s="44">
        <f t="shared" si="13"/>
        <v>109.26235239666946</v>
      </c>
      <c r="U30" s="44">
        <f t="shared" si="14"/>
        <v>0</v>
      </c>
      <c r="V30" s="45">
        <f t="shared" si="15"/>
        <v>147099.38</v>
      </c>
    </row>
    <row r="31" spans="1:23" x14ac:dyDescent="0.2">
      <c r="A31" s="28">
        <v>45383</v>
      </c>
      <c r="B31" s="29">
        <v>3</v>
      </c>
      <c r="C31" s="37">
        <f t="shared" si="4"/>
        <v>25</v>
      </c>
      <c r="D31" s="48">
        <f t="shared" si="18"/>
        <v>1.2999999999999999E-2</v>
      </c>
      <c r="E31" s="48">
        <f t="shared" si="18"/>
        <v>1.00094E-2</v>
      </c>
      <c r="F31" s="48">
        <f t="shared" si="16"/>
        <v>2.3009399999999999E-2</v>
      </c>
      <c r="G31" s="38">
        <f t="shared" si="6"/>
        <v>483.12582888615782</v>
      </c>
      <c r="H31" s="39">
        <f t="shared" si="7"/>
        <v>281.43073252800002</v>
      </c>
      <c r="I31" s="39">
        <f t="shared" si="8"/>
        <v>201.6950963581578</v>
      </c>
      <c r="J31" s="39">
        <v>0</v>
      </c>
      <c r="K31" s="40">
        <f t="shared" si="9"/>
        <v>146571.74</v>
      </c>
      <c r="L31" s="35">
        <f t="shared" si="1"/>
        <v>238.37356211308247</v>
      </c>
      <c r="M31" s="29">
        <v>3</v>
      </c>
      <c r="N31" s="46">
        <f t="shared" si="10"/>
        <v>25</v>
      </c>
      <c r="O31" s="48">
        <f t="shared" si="19"/>
        <v>1.2999999999999999E-2</v>
      </c>
      <c r="P31" s="49">
        <v>3.703E-2</v>
      </c>
      <c r="Q31" s="48">
        <f t="shared" si="17"/>
        <v>5.0029999999999998E-2</v>
      </c>
      <c r="R31" s="38">
        <f t="shared" si="12"/>
        <v>721.49939099924029</v>
      </c>
      <c r="S31" s="39">
        <f t="shared" si="3"/>
        <v>613.28183178333336</v>
      </c>
      <c r="T31" s="39">
        <f t="shared" si="13"/>
        <v>108.21755921590697</v>
      </c>
      <c r="U31" s="39">
        <f t="shared" si="14"/>
        <v>0</v>
      </c>
      <c r="V31" s="40">
        <f t="shared" si="15"/>
        <v>146991.16</v>
      </c>
    </row>
    <row r="32" spans="1:23" x14ac:dyDescent="0.2">
      <c r="A32" s="28">
        <v>45413</v>
      </c>
      <c r="B32" s="36"/>
      <c r="C32" s="37">
        <f t="shared" si="4"/>
        <v>26</v>
      </c>
      <c r="D32" s="48">
        <f t="shared" si="18"/>
        <v>1.2999999999999999E-2</v>
      </c>
      <c r="E32" s="48">
        <f t="shared" si="18"/>
        <v>1.00094E-2</v>
      </c>
      <c r="F32" s="48">
        <f t="shared" si="16"/>
        <v>2.3009399999999999E-2</v>
      </c>
      <c r="G32" s="38">
        <f t="shared" si="6"/>
        <v>483.12581272290589</v>
      </c>
      <c r="H32" s="39">
        <f t="shared" si="7"/>
        <v>281.043982863</v>
      </c>
      <c r="I32" s="39">
        <f t="shared" si="8"/>
        <v>202.08182985990589</v>
      </c>
      <c r="J32" s="39">
        <v>0</v>
      </c>
      <c r="K32" s="40">
        <f t="shared" si="9"/>
        <v>146369.66</v>
      </c>
      <c r="L32" s="35">
        <f t="shared" si="1"/>
        <v>238.37356629585753</v>
      </c>
      <c r="M32" s="36"/>
      <c r="N32" s="37">
        <f t="shared" si="10"/>
        <v>26</v>
      </c>
      <c r="O32" s="48">
        <f t="shared" si="19"/>
        <v>1.2999999999999999E-2</v>
      </c>
      <c r="P32" s="48">
        <f t="shared" si="19"/>
        <v>3.703E-2</v>
      </c>
      <c r="Q32" s="48">
        <f t="shared" si="17"/>
        <v>5.0029999999999998E-2</v>
      </c>
      <c r="R32" s="38">
        <f t="shared" si="12"/>
        <v>721.49937901876342</v>
      </c>
      <c r="S32" s="39">
        <f t="shared" si="3"/>
        <v>612.83064456666671</v>
      </c>
      <c r="T32" s="39">
        <f t="shared" si="13"/>
        <v>108.66873445209667</v>
      </c>
      <c r="U32" s="39">
        <f t="shared" si="14"/>
        <v>0</v>
      </c>
      <c r="V32" s="40">
        <f t="shared" si="15"/>
        <v>146882.49</v>
      </c>
    </row>
    <row r="33" spans="1:22" x14ac:dyDescent="0.2">
      <c r="A33" s="28">
        <v>45444</v>
      </c>
      <c r="B33" s="36"/>
      <c r="C33" s="37">
        <f t="shared" si="4"/>
        <v>27</v>
      </c>
      <c r="D33" s="48">
        <f t="shared" si="18"/>
        <v>1.2999999999999999E-2</v>
      </c>
      <c r="E33" s="48">
        <f t="shared" si="18"/>
        <v>1.00094E-2</v>
      </c>
      <c r="F33" s="48">
        <f t="shared" si="16"/>
        <v>2.3009399999999999E-2</v>
      </c>
      <c r="G33" s="38">
        <f t="shared" si="6"/>
        <v>483.12581876276806</v>
      </c>
      <c r="H33" s="39">
        <f t="shared" si="7"/>
        <v>280.65650456700001</v>
      </c>
      <c r="I33" s="39">
        <f t="shared" si="8"/>
        <v>202.46931419576802</v>
      </c>
      <c r="J33" s="39">
        <v>0</v>
      </c>
      <c r="K33" s="40">
        <f t="shared" si="9"/>
        <v>146167.19</v>
      </c>
      <c r="L33" s="35">
        <f t="shared" si="1"/>
        <v>238.37355403951551</v>
      </c>
      <c r="M33" s="36"/>
      <c r="N33" s="37">
        <f t="shared" si="10"/>
        <v>27</v>
      </c>
      <c r="O33" s="48">
        <f t="shared" si="19"/>
        <v>1.2999999999999999E-2</v>
      </c>
      <c r="P33" s="48">
        <f t="shared" si="19"/>
        <v>3.703E-2</v>
      </c>
      <c r="Q33" s="48">
        <f t="shared" si="17"/>
        <v>5.0029999999999998E-2</v>
      </c>
      <c r="R33" s="38">
        <f t="shared" si="12"/>
        <v>721.49937280228357</v>
      </c>
      <c r="S33" s="39">
        <f t="shared" si="3"/>
        <v>612.37758122499997</v>
      </c>
      <c r="T33" s="39">
        <f t="shared" si="13"/>
        <v>109.12179157728362</v>
      </c>
      <c r="U33" s="39">
        <f t="shared" si="14"/>
        <v>0</v>
      </c>
      <c r="V33" s="40">
        <f t="shared" si="15"/>
        <v>146773.37</v>
      </c>
    </row>
    <row r="34" spans="1:22" x14ac:dyDescent="0.2">
      <c r="A34" s="28">
        <v>45474</v>
      </c>
      <c r="B34" s="36"/>
      <c r="C34" s="37">
        <f t="shared" si="4"/>
        <v>28</v>
      </c>
      <c r="D34" s="48">
        <f t="shared" si="18"/>
        <v>1.2999999999999999E-2</v>
      </c>
      <c r="E34" s="48">
        <f t="shared" si="18"/>
        <v>1.00094E-2</v>
      </c>
      <c r="F34" s="48">
        <f t="shared" si="16"/>
        <v>2.3009399999999999E-2</v>
      </c>
      <c r="G34" s="38">
        <f t="shared" si="6"/>
        <v>483.12581649598212</v>
      </c>
      <c r="H34" s="39">
        <f t="shared" si="7"/>
        <v>280.26827846550003</v>
      </c>
      <c r="I34" s="39">
        <f t="shared" si="8"/>
        <v>202.85753803048206</v>
      </c>
      <c r="J34" s="39">
        <v>0</v>
      </c>
      <c r="K34" s="40">
        <f t="shared" si="9"/>
        <v>145964.32999999999</v>
      </c>
      <c r="L34" s="35">
        <f t="shared" si="1"/>
        <v>238.37356511322537</v>
      </c>
      <c r="M34" s="36"/>
      <c r="N34" s="37">
        <f t="shared" si="10"/>
        <v>28</v>
      </c>
      <c r="O34" s="48">
        <f t="shared" si="19"/>
        <v>1.2999999999999999E-2</v>
      </c>
      <c r="P34" s="48">
        <f t="shared" si="19"/>
        <v>3.703E-2</v>
      </c>
      <c r="Q34" s="48">
        <f t="shared" si="17"/>
        <v>5.0029999999999998E-2</v>
      </c>
      <c r="R34" s="38">
        <f t="shared" si="12"/>
        <v>721.49938160920749</v>
      </c>
      <c r="S34" s="39">
        <f t="shared" si="3"/>
        <v>611.92264175833327</v>
      </c>
      <c r="T34" s="39">
        <f t="shared" si="13"/>
        <v>109.5767398508742</v>
      </c>
      <c r="U34" s="39">
        <f t="shared" si="14"/>
        <v>0</v>
      </c>
      <c r="V34" s="40">
        <f t="shared" si="15"/>
        <v>146663.79</v>
      </c>
    </row>
    <row r="35" spans="1:22" x14ac:dyDescent="0.2">
      <c r="A35" s="28">
        <v>45505</v>
      </c>
      <c r="B35" s="36"/>
      <c r="C35" s="37">
        <f t="shared" si="4"/>
        <v>29</v>
      </c>
      <c r="D35" s="48">
        <f t="shared" si="18"/>
        <v>1.2999999999999999E-2</v>
      </c>
      <c r="E35" s="48">
        <f t="shared" si="18"/>
        <v>1.00094E-2</v>
      </c>
      <c r="F35" s="48">
        <f t="shared" si="16"/>
        <v>2.3009399999999999E-2</v>
      </c>
      <c r="G35" s="38">
        <f t="shared" si="6"/>
        <v>483.12580834713492</v>
      </c>
      <c r="H35" s="39">
        <f t="shared" si="7"/>
        <v>279.8793045585</v>
      </c>
      <c r="I35" s="39">
        <f t="shared" si="8"/>
        <v>203.24650378863493</v>
      </c>
      <c r="J35" s="39">
        <v>0</v>
      </c>
      <c r="K35" s="40">
        <f t="shared" si="9"/>
        <v>145761.07999999999</v>
      </c>
      <c r="L35" s="35">
        <f t="shared" si="1"/>
        <v>238.3735572240613</v>
      </c>
      <c r="M35" s="36"/>
      <c r="N35" s="37">
        <f t="shared" si="10"/>
        <v>29</v>
      </c>
      <c r="O35" s="48">
        <f t="shared" si="19"/>
        <v>1.2999999999999999E-2</v>
      </c>
      <c r="P35" s="48">
        <f t="shared" si="19"/>
        <v>3.703E-2</v>
      </c>
      <c r="Q35" s="48">
        <f t="shared" si="17"/>
        <v>5.0029999999999998E-2</v>
      </c>
      <c r="R35" s="38">
        <f t="shared" si="12"/>
        <v>721.49936557119622</v>
      </c>
      <c r="S35" s="39">
        <f t="shared" si="3"/>
        <v>611.46578447499996</v>
      </c>
      <c r="T35" s="39">
        <f t="shared" si="13"/>
        <v>110.03358109619623</v>
      </c>
      <c r="U35" s="39">
        <f t="shared" si="14"/>
        <v>0</v>
      </c>
      <c r="V35" s="40">
        <f t="shared" si="15"/>
        <v>146553.76</v>
      </c>
    </row>
    <row r="36" spans="1:22" x14ac:dyDescent="0.2">
      <c r="A36" s="28">
        <v>45536</v>
      </c>
      <c r="B36" s="36"/>
      <c r="C36" s="37">
        <f t="shared" si="4"/>
        <v>30</v>
      </c>
      <c r="D36" s="48">
        <f t="shared" si="18"/>
        <v>1.2999999999999999E-2</v>
      </c>
      <c r="E36" s="48">
        <f t="shared" si="18"/>
        <v>1.00094E-2</v>
      </c>
      <c r="F36" s="48">
        <f t="shared" si="16"/>
        <v>2.3009399999999999E-2</v>
      </c>
      <c r="G36" s="38">
        <f t="shared" si="6"/>
        <v>483.12579675892562</v>
      </c>
      <c r="H36" s="39">
        <f t="shared" si="7"/>
        <v>279.48958284599996</v>
      </c>
      <c r="I36" s="39">
        <f t="shared" si="8"/>
        <v>203.63621391292565</v>
      </c>
      <c r="J36" s="39">
        <v>0</v>
      </c>
      <c r="K36" s="40">
        <f t="shared" si="9"/>
        <v>145557.44</v>
      </c>
      <c r="L36" s="35">
        <f t="shared" si="1"/>
        <v>238.37358644237918</v>
      </c>
      <c r="M36" s="36"/>
      <c r="N36" s="37">
        <f t="shared" si="10"/>
        <v>30</v>
      </c>
      <c r="O36" s="48">
        <f t="shared" si="19"/>
        <v>1.2999999999999999E-2</v>
      </c>
      <c r="P36" s="48">
        <f t="shared" si="19"/>
        <v>3.703E-2</v>
      </c>
      <c r="Q36" s="48">
        <f t="shared" si="17"/>
        <v>5.0029999999999998E-2</v>
      </c>
      <c r="R36" s="38">
        <f t="shared" si="12"/>
        <v>721.49938320130479</v>
      </c>
      <c r="S36" s="39">
        <f t="shared" si="3"/>
        <v>611.00705106666669</v>
      </c>
      <c r="T36" s="39">
        <f t="shared" si="13"/>
        <v>110.49233213463809</v>
      </c>
      <c r="U36" s="39">
        <f t="shared" si="14"/>
        <v>0</v>
      </c>
      <c r="V36" s="40">
        <f t="shared" si="15"/>
        <v>146443.26999999999</v>
      </c>
    </row>
    <row r="37" spans="1:22" x14ac:dyDescent="0.2">
      <c r="A37" s="28">
        <v>45566</v>
      </c>
      <c r="B37" s="36"/>
      <c r="C37" s="37">
        <f t="shared" si="4"/>
        <v>31</v>
      </c>
      <c r="D37" s="48">
        <f t="shared" si="18"/>
        <v>1.2999999999999999E-2</v>
      </c>
      <c r="E37" s="48">
        <f t="shared" si="18"/>
        <v>1.00094E-2</v>
      </c>
      <c r="F37" s="48">
        <f t="shared" si="16"/>
        <v>2.3009399999999999E-2</v>
      </c>
      <c r="G37" s="38">
        <f t="shared" si="6"/>
        <v>483.1257841923657</v>
      </c>
      <c r="H37" s="39">
        <f t="shared" si="7"/>
        <v>279.09911332799999</v>
      </c>
      <c r="I37" s="39">
        <f t="shared" si="8"/>
        <v>204.02667086436574</v>
      </c>
      <c r="J37" s="39">
        <v>0</v>
      </c>
      <c r="K37" s="40">
        <f t="shared" si="9"/>
        <v>145353.41</v>
      </c>
      <c r="L37" s="35">
        <f t="shared" si="1"/>
        <v>238.37361049894275</v>
      </c>
      <c r="M37" s="36"/>
      <c r="N37" s="37">
        <f t="shared" si="10"/>
        <v>31</v>
      </c>
      <c r="O37" s="48">
        <f t="shared" si="19"/>
        <v>1.2999999999999999E-2</v>
      </c>
      <c r="P37" s="48">
        <f t="shared" si="19"/>
        <v>3.703E-2</v>
      </c>
      <c r="Q37" s="48">
        <f t="shared" si="17"/>
        <v>5.0029999999999998E-2</v>
      </c>
      <c r="R37" s="38">
        <f t="shared" si="12"/>
        <v>721.49939469130845</v>
      </c>
      <c r="S37" s="39">
        <f t="shared" si="3"/>
        <v>610.54639984166658</v>
      </c>
      <c r="T37" s="39">
        <f t="shared" si="13"/>
        <v>110.95299484964193</v>
      </c>
      <c r="U37" s="39">
        <f t="shared" si="14"/>
        <v>0</v>
      </c>
      <c r="V37" s="40">
        <f t="shared" si="15"/>
        <v>146332.32</v>
      </c>
    </row>
    <row r="38" spans="1:22" x14ac:dyDescent="0.2">
      <c r="A38" s="50">
        <v>45597</v>
      </c>
      <c r="B38" s="36"/>
      <c r="C38" s="46">
        <f t="shared" si="4"/>
        <v>32</v>
      </c>
      <c r="D38" s="49">
        <v>8.0000000000000002E-3</v>
      </c>
      <c r="E38" s="48">
        <f t="shared" si="18"/>
        <v>1.00094E-2</v>
      </c>
      <c r="F38" s="48">
        <f t="shared" si="16"/>
        <v>1.8009400000000002E-2</v>
      </c>
      <c r="G38" s="38">
        <f t="shared" si="6"/>
        <v>445.19085190926495</v>
      </c>
      <c r="H38" s="39">
        <f t="shared" si="7"/>
        <v>218.14397517116669</v>
      </c>
      <c r="I38" s="39">
        <f t="shared" si="8"/>
        <v>227.04687673809826</v>
      </c>
      <c r="J38" s="39">
        <v>0</v>
      </c>
      <c r="K38" s="40">
        <f t="shared" si="9"/>
        <v>145126.35999999999</v>
      </c>
      <c r="L38" s="39">
        <f t="shared" si="1"/>
        <v>229.43858046045801</v>
      </c>
      <c r="M38" s="36"/>
      <c r="N38" s="46">
        <f t="shared" si="10"/>
        <v>32</v>
      </c>
      <c r="O38" s="49">
        <f>+D38</f>
        <v>8.0000000000000002E-3</v>
      </c>
      <c r="P38" s="48">
        <f t="shared" si="19"/>
        <v>3.703E-2</v>
      </c>
      <c r="Q38" s="48">
        <f t="shared" si="17"/>
        <v>4.5030000000000001E-2</v>
      </c>
      <c r="R38" s="38">
        <f t="shared" si="12"/>
        <v>674.62943236972296</v>
      </c>
      <c r="S38" s="39">
        <f t="shared" si="3"/>
        <v>549.11203080000007</v>
      </c>
      <c r="T38" s="39">
        <f t="shared" si="13"/>
        <v>125.51740156972294</v>
      </c>
      <c r="U38" s="39">
        <f t="shared" si="14"/>
        <v>0</v>
      </c>
      <c r="V38" s="40">
        <f t="shared" si="15"/>
        <v>146206.79999999999</v>
      </c>
    </row>
    <row r="39" spans="1:22" x14ac:dyDescent="0.2">
      <c r="A39" s="50">
        <v>45627</v>
      </c>
      <c r="B39" s="36"/>
      <c r="C39" s="37">
        <f t="shared" si="4"/>
        <v>33</v>
      </c>
      <c r="D39" s="48">
        <f t="shared" si="18"/>
        <v>8.0000000000000002E-3</v>
      </c>
      <c r="E39" s="48">
        <f t="shared" si="18"/>
        <v>1.00094E-2</v>
      </c>
      <c r="F39" s="48">
        <f t="shared" si="16"/>
        <v>1.8009400000000002E-2</v>
      </c>
      <c r="G39" s="38">
        <f t="shared" si="6"/>
        <v>445.1908423283204</v>
      </c>
      <c r="H39" s="39">
        <f t="shared" si="7"/>
        <v>217.80322231533333</v>
      </c>
      <c r="I39" s="39">
        <f t="shared" si="8"/>
        <v>227.3876200129871</v>
      </c>
      <c r="J39" s="39">
        <v>0</v>
      </c>
      <c r="K39" s="40">
        <f t="shared" si="9"/>
        <v>144898.97</v>
      </c>
      <c r="L39" s="39">
        <f t="shared" si="1"/>
        <v>229.43857805168989</v>
      </c>
      <c r="M39" s="36"/>
      <c r="N39" s="37">
        <f t="shared" si="10"/>
        <v>33</v>
      </c>
      <c r="O39" s="48">
        <f t="shared" si="19"/>
        <v>8.0000000000000002E-3</v>
      </c>
      <c r="P39" s="48">
        <f t="shared" si="19"/>
        <v>3.703E-2</v>
      </c>
      <c r="Q39" s="48">
        <f t="shared" si="17"/>
        <v>4.5030000000000001E-2</v>
      </c>
      <c r="R39" s="38">
        <f t="shared" si="12"/>
        <v>674.62942038001029</v>
      </c>
      <c r="S39" s="39">
        <f t="shared" si="3"/>
        <v>548.64101700000003</v>
      </c>
      <c r="T39" s="39">
        <f t="shared" si="13"/>
        <v>125.98840338001031</v>
      </c>
      <c r="U39" s="39">
        <f t="shared" si="14"/>
        <v>0</v>
      </c>
      <c r="V39" s="40">
        <f t="shared" si="15"/>
        <v>146080.81</v>
      </c>
    </row>
    <row r="40" spans="1:22" x14ac:dyDescent="0.2">
      <c r="A40" s="50">
        <v>45658</v>
      </c>
      <c r="B40" s="36"/>
      <c r="C40" s="37">
        <f t="shared" si="4"/>
        <v>34</v>
      </c>
      <c r="D40" s="48">
        <f t="shared" si="18"/>
        <v>8.0000000000000002E-3</v>
      </c>
      <c r="E40" s="48">
        <f t="shared" si="18"/>
        <v>1.00094E-2</v>
      </c>
      <c r="F40" s="48">
        <f t="shared" si="16"/>
        <v>1.8009400000000002E-2</v>
      </c>
      <c r="G40" s="38">
        <f t="shared" si="6"/>
        <v>445.19083501599516</v>
      </c>
      <c r="H40" s="39">
        <f t="shared" si="7"/>
        <v>217.46195919316668</v>
      </c>
      <c r="I40" s="39">
        <f t="shared" si="8"/>
        <v>227.72887582282851</v>
      </c>
      <c r="J40" s="39">
        <v>0</v>
      </c>
      <c r="K40" s="40">
        <f t="shared" si="9"/>
        <v>144671.24</v>
      </c>
      <c r="L40" s="39">
        <f t="shared" si="1"/>
        <v>229.43857799051545</v>
      </c>
      <c r="M40" s="36"/>
      <c r="N40" s="37">
        <f t="shared" si="10"/>
        <v>34</v>
      </c>
      <c r="O40" s="48">
        <f t="shared" si="19"/>
        <v>8.0000000000000002E-3</v>
      </c>
      <c r="P40" s="48">
        <f t="shared" si="19"/>
        <v>3.703E-2</v>
      </c>
      <c r="Q40" s="48">
        <f t="shared" si="17"/>
        <v>4.5030000000000001E-2</v>
      </c>
      <c r="R40" s="38">
        <f t="shared" si="12"/>
        <v>674.62941300651062</v>
      </c>
      <c r="S40" s="39">
        <f t="shared" si="3"/>
        <v>548.16823952499999</v>
      </c>
      <c r="T40" s="39">
        <f t="shared" si="13"/>
        <v>126.46117348151064</v>
      </c>
      <c r="U40" s="39">
        <f t="shared" si="14"/>
        <v>0</v>
      </c>
      <c r="V40" s="40">
        <f t="shared" si="15"/>
        <v>145954.35</v>
      </c>
    </row>
    <row r="41" spans="1:22" x14ac:dyDescent="0.2">
      <c r="A41" s="50">
        <v>45689</v>
      </c>
      <c r="B41" s="36"/>
      <c r="C41" s="37">
        <f t="shared" si="4"/>
        <v>35</v>
      </c>
      <c r="D41" s="48">
        <f t="shared" ref="D41:E56" si="20">D40</f>
        <v>8.0000000000000002E-3</v>
      </c>
      <c r="E41" s="48">
        <f t="shared" si="20"/>
        <v>1.00094E-2</v>
      </c>
      <c r="F41" s="48">
        <f t="shared" si="16"/>
        <v>1.8009400000000002E-2</v>
      </c>
      <c r="G41" s="38">
        <f t="shared" si="6"/>
        <v>445.1908315566111</v>
      </c>
      <c r="H41" s="39">
        <f t="shared" si="7"/>
        <v>217.12018580466668</v>
      </c>
      <c r="I41" s="39">
        <f t="shared" si="8"/>
        <v>228.07064575194445</v>
      </c>
      <c r="J41" s="39">
        <v>0</v>
      </c>
      <c r="K41" s="40">
        <f t="shared" si="9"/>
        <v>144443.17000000001</v>
      </c>
      <c r="L41" s="39">
        <f t="shared" si="1"/>
        <v>229.43858687395959</v>
      </c>
      <c r="M41" s="36"/>
      <c r="N41" s="37">
        <f t="shared" si="10"/>
        <v>35</v>
      </c>
      <c r="O41" s="48">
        <f t="shared" ref="O41:P56" si="21">O40</f>
        <v>8.0000000000000002E-3</v>
      </c>
      <c r="P41" s="48">
        <f t="shared" si="21"/>
        <v>3.703E-2</v>
      </c>
      <c r="Q41" s="48">
        <f t="shared" si="17"/>
        <v>4.5030000000000001E-2</v>
      </c>
      <c r="R41" s="38">
        <f t="shared" si="12"/>
        <v>674.62941843057069</v>
      </c>
      <c r="S41" s="39">
        <f t="shared" si="3"/>
        <v>547.69369837500005</v>
      </c>
      <c r="T41" s="39">
        <f t="shared" si="13"/>
        <v>126.93572005557067</v>
      </c>
      <c r="U41" s="39">
        <f t="shared" si="14"/>
        <v>0</v>
      </c>
      <c r="V41" s="40">
        <f t="shared" si="15"/>
        <v>145827.41</v>
      </c>
    </row>
    <row r="42" spans="1:22" x14ac:dyDescent="0.2">
      <c r="A42" s="50">
        <v>45717</v>
      </c>
      <c r="B42" s="36"/>
      <c r="C42" s="41">
        <f t="shared" si="4"/>
        <v>36</v>
      </c>
      <c r="D42" s="42">
        <f>+D41</f>
        <v>8.0000000000000002E-3</v>
      </c>
      <c r="E42" s="42">
        <f t="shared" si="20"/>
        <v>1.00094E-2</v>
      </c>
      <c r="F42" s="42">
        <f t="shared" si="16"/>
        <v>1.8009400000000002E-2</v>
      </c>
      <c r="G42" s="43">
        <f t="shared" si="6"/>
        <v>445.19083354689468</v>
      </c>
      <c r="H42" s="44">
        <f t="shared" si="7"/>
        <v>216.77790214983338</v>
      </c>
      <c r="I42" s="44">
        <f t="shared" si="8"/>
        <v>228.4129313970613</v>
      </c>
      <c r="J42" s="44">
        <v>0</v>
      </c>
      <c r="K42" s="45">
        <f t="shared" si="9"/>
        <v>144214.76</v>
      </c>
      <c r="L42" s="39">
        <f t="shared" si="1"/>
        <v>229.43856508371977</v>
      </c>
      <c r="M42" s="36"/>
      <c r="N42" s="41">
        <f t="shared" si="10"/>
        <v>36</v>
      </c>
      <c r="O42" s="42">
        <f>+O41</f>
        <v>8.0000000000000002E-3</v>
      </c>
      <c r="P42" s="42">
        <f t="shared" si="21"/>
        <v>3.703E-2</v>
      </c>
      <c r="Q42" s="42">
        <f t="shared" si="17"/>
        <v>4.5030000000000001E-2</v>
      </c>
      <c r="R42" s="43">
        <f t="shared" si="12"/>
        <v>674.62939863061445</v>
      </c>
      <c r="S42" s="44">
        <f t="shared" si="3"/>
        <v>547.21735602500007</v>
      </c>
      <c r="T42" s="44">
        <f t="shared" si="13"/>
        <v>127.41204260561437</v>
      </c>
      <c r="U42" s="44">
        <f t="shared" si="14"/>
        <v>0</v>
      </c>
      <c r="V42" s="45">
        <f t="shared" si="15"/>
        <v>145700</v>
      </c>
    </row>
    <row r="43" spans="1:22" x14ac:dyDescent="0.2">
      <c r="A43" s="50">
        <v>45748</v>
      </c>
      <c r="B43" s="36">
        <v>4</v>
      </c>
      <c r="C43" s="37">
        <f t="shared" si="4"/>
        <v>37</v>
      </c>
      <c r="D43" s="48">
        <f t="shared" si="20"/>
        <v>8.0000000000000002E-3</v>
      </c>
      <c r="E43" s="48">
        <f t="shared" si="20"/>
        <v>1.00094E-2</v>
      </c>
      <c r="F43" s="48">
        <f t="shared" si="16"/>
        <v>1.8009400000000002E-2</v>
      </c>
      <c r="G43" s="38">
        <f t="shared" si="6"/>
        <v>445.19084259611486</v>
      </c>
      <c r="H43" s="39">
        <f t="shared" si="7"/>
        <v>216.43510822866671</v>
      </c>
      <c r="I43" s="39">
        <f t="shared" si="8"/>
        <v>228.75573436744818</v>
      </c>
      <c r="J43" s="39">
        <v>0</v>
      </c>
      <c r="K43" s="40">
        <f t="shared" si="9"/>
        <v>143986</v>
      </c>
      <c r="L43" s="39">
        <f t="shared" si="1"/>
        <v>229.43856549230202</v>
      </c>
      <c r="M43" s="36">
        <v>4</v>
      </c>
      <c r="N43" s="37">
        <f t="shared" si="10"/>
        <v>37</v>
      </c>
      <c r="O43" s="48">
        <f t="shared" si="21"/>
        <v>8.0000000000000002E-3</v>
      </c>
      <c r="P43" s="48">
        <f t="shared" si="21"/>
        <v>3.703E-2</v>
      </c>
      <c r="Q43" s="48">
        <f t="shared" si="17"/>
        <v>4.5030000000000001E-2</v>
      </c>
      <c r="R43" s="38">
        <f t="shared" si="12"/>
        <v>674.62940808841688</v>
      </c>
      <c r="S43" s="39">
        <f t="shared" si="3"/>
        <v>546.73925000000008</v>
      </c>
      <c r="T43" s="39">
        <f t="shared" si="13"/>
        <v>127.89015808841683</v>
      </c>
      <c r="U43" s="39">
        <f t="shared" si="14"/>
        <v>0</v>
      </c>
      <c r="V43" s="40">
        <f t="shared" si="15"/>
        <v>145572.10999999999</v>
      </c>
    </row>
    <row r="44" spans="1:22" x14ac:dyDescent="0.2">
      <c r="A44" s="50">
        <v>45778</v>
      </c>
      <c r="B44" s="36"/>
      <c r="C44" s="37">
        <f t="shared" si="4"/>
        <v>38</v>
      </c>
      <c r="D44" s="48">
        <f t="shared" si="20"/>
        <v>8.0000000000000002E-3</v>
      </c>
      <c r="E44" s="48">
        <f t="shared" si="20"/>
        <v>1.00094E-2</v>
      </c>
      <c r="F44" s="48">
        <f t="shared" si="16"/>
        <v>1.8009400000000002E-2</v>
      </c>
      <c r="G44" s="38">
        <f t="shared" si="6"/>
        <v>445.19082940719028</v>
      </c>
      <c r="H44" s="39">
        <f t="shared" si="7"/>
        <v>216.09178903333336</v>
      </c>
      <c r="I44" s="39">
        <f t="shared" si="8"/>
        <v>229.09904037385692</v>
      </c>
      <c r="J44" s="39">
        <v>0</v>
      </c>
      <c r="K44" s="40">
        <f t="shared" si="9"/>
        <v>143756.9</v>
      </c>
      <c r="L44" s="39">
        <f t="shared" si="1"/>
        <v>229.43857941386062</v>
      </c>
      <c r="M44" s="36"/>
      <c r="N44" s="37">
        <f t="shared" si="10"/>
        <v>38</v>
      </c>
      <c r="O44" s="48">
        <f t="shared" si="21"/>
        <v>8.0000000000000002E-3</v>
      </c>
      <c r="P44" s="48">
        <f t="shared" si="21"/>
        <v>3.703E-2</v>
      </c>
      <c r="Q44" s="48">
        <f t="shared" si="17"/>
        <v>4.5030000000000001E-2</v>
      </c>
      <c r="R44" s="38">
        <f t="shared" si="12"/>
        <v>674.6294088210509</v>
      </c>
      <c r="S44" s="39">
        <f t="shared" si="3"/>
        <v>546.25934277499994</v>
      </c>
      <c r="T44" s="39">
        <f t="shared" si="13"/>
        <v>128.37006604605097</v>
      </c>
      <c r="U44" s="39">
        <f t="shared" si="14"/>
        <v>0</v>
      </c>
      <c r="V44" s="40">
        <f t="shared" si="15"/>
        <v>145443.74</v>
      </c>
    </row>
    <row r="45" spans="1:22" x14ac:dyDescent="0.2">
      <c r="A45" s="50">
        <v>45809</v>
      </c>
      <c r="B45" s="36"/>
      <c r="C45" s="37">
        <f t="shared" si="4"/>
        <v>39</v>
      </c>
      <c r="D45" s="48">
        <f t="shared" si="20"/>
        <v>8.0000000000000002E-3</v>
      </c>
      <c r="E45" s="48">
        <f t="shared" si="20"/>
        <v>1.00094E-2</v>
      </c>
      <c r="F45" s="48">
        <f t="shared" si="16"/>
        <v>1.8009400000000002E-2</v>
      </c>
      <c r="G45" s="38">
        <f t="shared" si="6"/>
        <v>445.19082643539025</v>
      </c>
      <c r="H45" s="39">
        <f t="shared" si="7"/>
        <v>215.74795957166668</v>
      </c>
      <c r="I45" s="39">
        <f t="shared" si="8"/>
        <v>229.44286686372359</v>
      </c>
      <c r="J45" s="39">
        <v>0</v>
      </c>
      <c r="K45" s="40">
        <f t="shared" si="9"/>
        <v>143527.46</v>
      </c>
      <c r="L45" s="39">
        <f t="shared" si="1"/>
        <v>229.43858269201007</v>
      </c>
      <c r="M45" s="36"/>
      <c r="N45" s="37">
        <f t="shared" si="10"/>
        <v>39</v>
      </c>
      <c r="O45" s="48">
        <f t="shared" si="21"/>
        <v>8.0000000000000002E-3</v>
      </c>
      <c r="P45" s="48">
        <f t="shared" si="21"/>
        <v>3.703E-2</v>
      </c>
      <c r="Q45" s="48">
        <f t="shared" si="17"/>
        <v>4.5030000000000001E-2</v>
      </c>
      <c r="R45" s="38">
        <f t="shared" si="12"/>
        <v>674.62940912740032</v>
      </c>
      <c r="S45" s="39">
        <f t="shared" si="3"/>
        <v>545.77763434999997</v>
      </c>
      <c r="T45" s="39">
        <f t="shared" si="13"/>
        <v>128.85177477740038</v>
      </c>
      <c r="U45" s="39">
        <f t="shared" si="14"/>
        <v>0</v>
      </c>
      <c r="V45" s="40">
        <f t="shared" si="15"/>
        <v>145314.89000000001</v>
      </c>
    </row>
    <row r="46" spans="1:22" x14ac:dyDescent="0.2">
      <c r="A46" s="50">
        <v>45839</v>
      </c>
      <c r="B46" s="36"/>
      <c r="C46" s="37">
        <f t="shared" si="4"/>
        <v>40</v>
      </c>
      <c r="D46" s="48">
        <f t="shared" si="20"/>
        <v>8.0000000000000002E-3</v>
      </c>
      <c r="E46" s="48">
        <f t="shared" si="20"/>
        <v>1.00094E-2</v>
      </c>
      <c r="F46" s="48">
        <f t="shared" si="16"/>
        <v>1.8009400000000002E-2</v>
      </c>
      <c r="G46" s="38">
        <f t="shared" si="6"/>
        <v>445.19083532777546</v>
      </c>
      <c r="H46" s="39">
        <f t="shared" si="7"/>
        <v>215.40361984366669</v>
      </c>
      <c r="I46" s="39">
        <f t="shared" si="8"/>
        <v>229.78721548410877</v>
      </c>
      <c r="J46" s="39">
        <v>0</v>
      </c>
      <c r="K46" s="40">
        <f t="shared" si="9"/>
        <v>143297.67000000001</v>
      </c>
      <c r="L46" s="39">
        <f t="shared" si="1"/>
        <v>229.4385820390907</v>
      </c>
      <c r="M46" s="36"/>
      <c r="N46" s="37">
        <f t="shared" si="10"/>
        <v>40</v>
      </c>
      <c r="O46" s="48">
        <f t="shared" si="21"/>
        <v>8.0000000000000002E-3</v>
      </c>
      <c r="P46" s="48">
        <f t="shared" si="21"/>
        <v>3.703E-2</v>
      </c>
      <c r="Q46" s="48">
        <f t="shared" si="17"/>
        <v>4.5030000000000001E-2</v>
      </c>
      <c r="R46" s="38">
        <f t="shared" si="12"/>
        <v>674.62941736686616</v>
      </c>
      <c r="S46" s="39">
        <f t="shared" si="3"/>
        <v>545.29412472500007</v>
      </c>
      <c r="T46" s="39">
        <f t="shared" si="13"/>
        <v>129.33529264186603</v>
      </c>
      <c r="U46" s="39">
        <f t="shared" si="14"/>
        <v>0</v>
      </c>
      <c r="V46" s="40">
        <f t="shared" si="15"/>
        <v>145185.54999999999</v>
      </c>
    </row>
    <row r="47" spans="1:22" x14ac:dyDescent="0.2">
      <c r="A47" s="50">
        <v>45870</v>
      </c>
      <c r="B47" s="36"/>
      <c r="C47" s="37">
        <f t="shared" si="4"/>
        <v>41</v>
      </c>
      <c r="D47" s="48">
        <f t="shared" si="20"/>
        <v>8.0000000000000002E-3</v>
      </c>
      <c r="E47" s="48">
        <f t="shared" si="20"/>
        <v>1.00094E-2</v>
      </c>
      <c r="F47" s="48">
        <f t="shared" si="16"/>
        <v>1.8009400000000002E-2</v>
      </c>
      <c r="G47" s="38">
        <f t="shared" si="6"/>
        <v>445.1908266769654</v>
      </c>
      <c r="H47" s="39">
        <f t="shared" si="7"/>
        <v>215.05875484150005</v>
      </c>
      <c r="I47" s="39">
        <f t="shared" si="8"/>
        <v>230.13207183546535</v>
      </c>
      <c r="J47" s="39">
        <v>0</v>
      </c>
      <c r="K47" s="40">
        <f t="shared" si="9"/>
        <v>143067.54</v>
      </c>
      <c r="L47" s="39">
        <f t="shared" si="1"/>
        <v>229.43856881635901</v>
      </c>
      <c r="M47" s="36"/>
      <c r="N47" s="37">
        <f t="shared" si="10"/>
        <v>41</v>
      </c>
      <c r="O47" s="48">
        <f t="shared" si="21"/>
        <v>8.0000000000000002E-3</v>
      </c>
      <c r="P47" s="48">
        <f t="shared" si="21"/>
        <v>3.703E-2</v>
      </c>
      <c r="Q47" s="48">
        <f t="shared" si="17"/>
        <v>4.5030000000000001E-2</v>
      </c>
      <c r="R47" s="38">
        <f t="shared" si="12"/>
        <v>674.62939549332441</v>
      </c>
      <c r="S47" s="39">
        <f t="shared" si="3"/>
        <v>544.80877637499998</v>
      </c>
      <c r="T47" s="39">
        <f t="shared" si="13"/>
        <v>129.8206191183244</v>
      </c>
      <c r="U47" s="39">
        <f t="shared" si="14"/>
        <v>0</v>
      </c>
      <c r="V47" s="40">
        <f t="shared" si="15"/>
        <v>145055.73000000001</v>
      </c>
    </row>
    <row r="48" spans="1:22" x14ac:dyDescent="0.2">
      <c r="A48" s="50">
        <v>45901</v>
      </c>
      <c r="B48" s="36"/>
      <c r="C48" s="37">
        <f t="shared" si="4"/>
        <v>42</v>
      </c>
      <c r="D48" s="48">
        <f t="shared" si="20"/>
        <v>8.0000000000000002E-3</v>
      </c>
      <c r="E48" s="48">
        <f t="shared" si="20"/>
        <v>1.00094E-2</v>
      </c>
      <c r="F48" s="48">
        <f t="shared" si="16"/>
        <v>1.8009400000000002E-2</v>
      </c>
      <c r="G48" s="38">
        <f t="shared" si="6"/>
        <v>445.19083312400539</v>
      </c>
      <c r="H48" s="39">
        <f t="shared" si="7"/>
        <v>214.71337957300003</v>
      </c>
      <c r="I48" s="39">
        <f t="shared" si="8"/>
        <v>230.4774535510054</v>
      </c>
      <c r="J48" s="39">
        <v>0</v>
      </c>
      <c r="K48" s="40">
        <f t="shared" si="9"/>
        <v>142837.06</v>
      </c>
      <c r="L48" s="39">
        <f t="shared" si="1"/>
        <v>229.43856524873252</v>
      </c>
      <c r="M48" s="36"/>
      <c r="N48" s="37">
        <f t="shared" si="10"/>
        <v>42</v>
      </c>
      <c r="O48" s="48">
        <f t="shared" si="21"/>
        <v>8.0000000000000002E-3</v>
      </c>
      <c r="P48" s="48">
        <f t="shared" si="21"/>
        <v>3.703E-2</v>
      </c>
      <c r="Q48" s="48">
        <f t="shared" si="17"/>
        <v>4.5030000000000001E-2</v>
      </c>
      <c r="R48" s="38">
        <f t="shared" si="12"/>
        <v>674.62939837273791</v>
      </c>
      <c r="S48" s="39">
        <f t="shared" si="3"/>
        <v>544.32162682500007</v>
      </c>
      <c r="T48" s="39">
        <f t="shared" si="13"/>
        <v>130.30777154773787</v>
      </c>
      <c r="U48" s="39">
        <f t="shared" si="14"/>
        <v>0</v>
      </c>
      <c r="V48" s="40">
        <f t="shared" si="15"/>
        <v>144925.42000000001</v>
      </c>
    </row>
    <row r="49" spans="1:22" x14ac:dyDescent="0.2">
      <c r="A49" s="50">
        <v>45931</v>
      </c>
      <c r="B49" s="36"/>
      <c r="C49" s="37">
        <f t="shared" si="4"/>
        <v>43</v>
      </c>
      <c r="D49" s="48">
        <f t="shared" si="20"/>
        <v>8.0000000000000002E-3</v>
      </c>
      <c r="E49" s="48">
        <f t="shared" si="20"/>
        <v>1.00094E-2</v>
      </c>
      <c r="F49" s="48">
        <f t="shared" si="16"/>
        <v>1.8009400000000002E-2</v>
      </c>
      <c r="G49" s="38">
        <f t="shared" si="6"/>
        <v>445.19082518729954</v>
      </c>
      <c r="H49" s="39">
        <f t="shared" si="7"/>
        <v>214.36747903033336</v>
      </c>
      <c r="I49" s="39">
        <f t="shared" si="8"/>
        <v>230.82334615696621</v>
      </c>
      <c r="J49" s="39">
        <v>0</v>
      </c>
      <c r="K49" s="40">
        <f t="shared" si="9"/>
        <v>142606.24</v>
      </c>
      <c r="L49" s="39">
        <f t="shared" si="1"/>
        <v>229.43856281196918</v>
      </c>
      <c r="M49" s="36"/>
      <c r="N49" s="37">
        <f t="shared" si="10"/>
        <v>43</v>
      </c>
      <c r="O49" s="48">
        <f t="shared" si="21"/>
        <v>8.0000000000000002E-3</v>
      </c>
      <c r="P49" s="48">
        <f t="shared" si="21"/>
        <v>3.703E-2</v>
      </c>
      <c r="Q49" s="48">
        <f t="shared" si="17"/>
        <v>4.5030000000000001E-2</v>
      </c>
      <c r="R49" s="38">
        <f t="shared" si="12"/>
        <v>674.62938799926872</v>
      </c>
      <c r="S49" s="39">
        <f t="shared" si="3"/>
        <v>543.83263855000007</v>
      </c>
      <c r="T49" s="39">
        <f t="shared" si="13"/>
        <v>130.79674944926865</v>
      </c>
      <c r="U49" s="39">
        <f t="shared" si="14"/>
        <v>0</v>
      </c>
      <c r="V49" s="40">
        <f t="shared" si="15"/>
        <v>144794.62</v>
      </c>
    </row>
    <row r="50" spans="1:22" x14ac:dyDescent="0.2">
      <c r="A50" s="50">
        <v>45962</v>
      </c>
      <c r="B50" s="36"/>
      <c r="C50" s="37">
        <f t="shared" si="4"/>
        <v>44</v>
      </c>
      <c r="D50" s="48">
        <f t="shared" si="20"/>
        <v>8.0000000000000002E-3</v>
      </c>
      <c r="E50" s="48">
        <f t="shared" si="20"/>
        <v>1.00094E-2</v>
      </c>
      <c r="F50" s="48">
        <f t="shared" si="16"/>
        <v>1.8009400000000002E-2</v>
      </c>
      <c r="G50" s="38">
        <f t="shared" si="6"/>
        <v>445.19083563339507</v>
      </c>
      <c r="H50" s="39">
        <f t="shared" si="7"/>
        <v>214.02106822133334</v>
      </c>
      <c r="I50" s="39">
        <f t="shared" si="8"/>
        <v>231.16976741206173</v>
      </c>
      <c r="J50" s="39">
        <v>0</v>
      </c>
      <c r="K50" s="40">
        <f t="shared" si="9"/>
        <v>142375.07</v>
      </c>
      <c r="L50" s="39">
        <f t="shared" si="1"/>
        <v>229.43853722085646</v>
      </c>
      <c r="M50" s="36"/>
      <c r="N50" s="37">
        <f t="shared" si="10"/>
        <v>44</v>
      </c>
      <c r="O50" s="48">
        <f t="shared" si="21"/>
        <v>8.0000000000000002E-3</v>
      </c>
      <c r="P50" s="48">
        <f t="shared" si="21"/>
        <v>3.703E-2</v>
      </c>
      <c r="Q50" s="48">
        <f t="shared" si="17"/>
        <v>4.5030000000000001E-2</v>
      </c>
      <c r="R50" s="38">
        <f t="shared" si="12"/>
        <v>674.62937285425153</v>
      </c>
      <c r="S50" s="39">
        <f t="shared" si="3"/>
        <v>543.34181154999999</v>
      </c>
      <c r="T50" s="39">
        <f t="shared" si="13"/>
        <v>131.28756130425151</v>
      </c>
      <c r="U50" s="39">
        <f t="shared" si="14"/>
        <v>0</v>
      </c>
      <c r="V50" s="40">
        <f t="shared" si="15"/>
        <v>144663.32999999999</v>
      </c>
    </row>
    <row r="51" spans="1:22" x14ac:dyDescent="0.2">
      <c r="A51" s="50">
        <v>45992</v>
      </c>
      <c r="B51" s="36"/>
      <c r="C51" s="37">
        <f t="shared" si="4"/>
        <v>45</v>
      </c>
      <c r="D51" s="48">
        <f t="shared" si="20"/>
        <v>8.0000000000000002E-3</v>
      </c>
      <c r="E51" s="48">
        <f t="shared" si="20"/>
        <v>1.00094E-2</v>
      </c>
      <c r="F51" s="48">
        <f t="shared" si="16"/>
        <v>1.8009400000000002E-2</v>
      </c>
      <c r="G51" s="38">
        <f t="shared" si="6"/>
        <v>445.19083490611877</v>
      </c>
      <c r="H51" s="39">
        <f t="shared" si="7"/>
        <v>213.6741321381667</v>
      </c>
      <c r="I51" s="39">
        <f t="shared" si="8"/>
        <v>231.5167027679521</v>
      </c>
      <c r="J51" s="39">
        <v>0</v>
      </c>
      <c r="K51" s="40">
        <f t="shared" si="9"/>
        <v>142143.54999999999</v>
      </c>
      <c r="L51" s="39">
        <f t="shared" si="1"/>
        <v>229.43852657541117</v>
      </c>
      <c r="M51" s="36"/>
      <c r="N51" s="37">
        <f t="shared" si="10"/>
        <v>45</v>
      </c>
      <c r="O51" s="48">
        <f t="shared" si="21"/>
        <v>8.0000000000000002E-3</v>
      </c>
      <c r="P51" s="48">
        <f t="shared" si="21"/>
        <v>3.703E-2</v>
      </c>
      <c r="Q51" s="48">
        <f t="shared" si="17"/>
        <v>4.5030000000000001E-2</v>
      </c>
      <c r="R51" s="38">
        <f t="shared" si="12"/>
        <v>674.62936148152994</v>
      </c>
      <c r="S51" s="39">
        <f t="shared" si="3"/>
        <v>542.84914582499994</v>
      </c>
      <c r="T51" s="39">
        <f t="shared" si="13"/>
        <v>131.78021565653006</v>
      </c>
      <c r="U51" s="39">
        <f t="shared" si="14"/>
        <v>0</v>
      </c>
      <c r="V51" s="40">
        <f t="shared" si="15"/>
        <v>144531.54999999999</v>
      </c>
    </row>
    <row r="52" spans="1:22" x14ac:dyDescent="0.2">
      <c r="A52" s="50">
        <v>46023</v>
      </c>
      <c r="B52" s="36"/>
      <c r="C52" s="37">
        <f t="shared" si="4"/>
        <v>46</v>
      </c>
      <c r="D52" s="48">
        <f t="shared" si="20"/>
        <v>8.0000000000000002E-3</v>
      </c>
      <c r="E52" s="48">
        <f t="shared" si="20"/>
        <v>1.00094E-2</v>
      </c>
      <c r="F52" s="48">
        <f t="shared" si="16"/>
        <v>1.8009400000000002E-2</v>
      </c>
      <c r="G52" s="38">
        <f t="shared" si="6"/>
        <v>445.19082457925231</v>
      </c>
      <c r="H52" s="39">
        <f t="shared" si="7"/>
        <v>213.32667078083333</v>
      </c>
      <c r="I52" s="39">
        <f t="shared" si="8"/>
        <v>231.86415379841901</v>
      </c>
      <c r="J52" s="39">
        <v>0</v>
      </c>
      <c r="K52" s="40">
        <f t="shared" si="9"/>
        <v>141911.69</v>
      </c>
      <c r="L52" s="39">
        <f t="shared" si="1"/>
        <v>229.43853790889693</v>
      </c>
      <c r="M52" s="36"/>
      <c r="N52" s="37">
        <f t="shared" si="10"/>
        <v>46</v>
      </c>
      <c r="O52" s="48">
        <f t="shared" si="21"/>
        <v>8.0000000000000002E-3</v>
      </c>
      <c r="P52" s="48">
        <f t="shared" si="21"/>
        <v>3.703E-2</v>
      </c>
      <c r="Q52" s="48">
        <f t="shared" si="17"/>
        <v>4.5030000000000001E-2</v>
      </c>
      <c r="R52" s="38">
        <f t="shared" si="12"/>
        <v>674.62936248814924</v>
      </c>
      <c r="S52" s="39">
        <f t="shared" si="3"/>
        <v>542.35464137500003</v>
      </c>
      <c r="T52" s="39">
        <f t="shared" si="13"/>
        <v>132.27472111314921</v>
      </c>
      <c r="U52" s="39">
        <f t="shared" si="14"/>
        <v>0</v>
      </c>
      <c r="V52" s="40">
        <f t="shared" si="15"/>
        <v>144399.28</v>
      </c>
    </row>
    <row r="53" spans="1:22" x14ac:dyDescent="0.2">
      <c r="A53" s="50">
        <v>46054</v>
      </c>
      <c r="B53" s="36"/>
      <c r="C53" s="37">
        <f t="shared" si="4"/>
        <v>47</v>
      </c>
      <c r="D53" s="48">
        <f t="shared" si="20"/>
        <v>8.0000000000000002E-3</v>
      </c>
      <c r="E53" s="48">
        <f t="shared" si="20"/>
        <v>1.00094E-2</v>
      </c>
      <c r="F53" s="48">
        <f t="shared" si="16"/>
        <v>1.8009400000000002E-2</v>
      </c>
      <c r="G53" s="38">
        <f t="shared" si="6"/>
        <v>445.19083761012388</v>
      </c>
      <c r="H53" s="39">
        <f t="shared" si="7"/>
        <v>212.97869915716669</v>
      </c>
      <c r="I53" s="39">
        <f t="shared" si="8"/>
        <v>232.21213845295719</v>
      </c>
      <c r="J53" s="39">
        <v>0</v>
      </c>
      <c r="K53" s="40">
        <f t="shared" si="9"/>
        <v>141679.48000000001</v>
      </c>
      <c r="L53" s="39">
        <f t="shared" si="1"/>
        <v>229.43854693493353</v>
      </c>
      <c r="M53" s="36"/>
      <c r="N53" s="37">
        <f t="shared" si="10"/>
        <v>47</v>
      </c>
      <c r="O53" s="48">
        <f t="shared" si="21"/>
        <v>8.0000000000000002E-3</v>
      </c>
      <c r="P53" s="48">
        <f t="shared" si="21"/>
        <v>3.703E-2</v>
      </c>
      <c r="Q53" s="48">
        <f t="shared" si="17"/>
        <v>4.5030000000000001E-2</v>
      </c>
      <c r="R53" s="38">
        <f t="shared" si="12"/>
        <v>674.62938454505741</v>
      </c>
      <c r="S53" s="39">
        <f t="shared" si="3"/>
        <v>541.85829820000004</v>
      </c>
      <c r="T53" s="39">
        <f t="shared" si="13"/>
        <v>132.7710863450574</v>
      </c>
      <c r="U53" s="39">
        <f t="shared" si="14"/>
        <v>0</v>
      </c>
      <c r="V53" s="40">
        <f t="shared" si="15"/>
        <v>144266.51</v>
      </c>
    </row>
    <row r="54" spans="1:22" ht="13.2" thickBot="1" x14ac:dyDescent="0.25">
      <c r="A54" s="50">
        <v>46082</v>
      </c>
      <c r="B54" s="36"/>
      <c r="C54" s="41">
        <f t="shared" si="4"/>
        <v>48</v>
      </c>
      <c r="D54" s="42">
        <f t="shared" si="20"/>
        <v>8.0000000000000002E-3</v>
      </c>
      <c r="E54" s="42">
        <f t="shared" si="20"/>
        <v>1.00094E-2</v>
      </c>
      <c r="F54" s="42">
        <f t="shared" si="16"/>
        <v>1.8009400000000002E-2</v>
      </c>
      <c r="G54" s="43">
        <f t="shared" si="6"/>
        <v>445.19084432965508</v>
      </c>
      <c r="H54" s="44">
        <f t="shared" si="7"/>
        <v>212.63020225933337</v>
      </c>
      <c r="I54" s="44">
        <f t="shared" si="8"/>
        <v>232.56064207032168</v>
      </c>
      <c r="J54" s="44">
        <v>0</v>
      </c>
      <c r="K54" s="45">
        <f t="shared" si="9"/>
        <v>141446.92000000001</v>
      </c>
      <c r="L54" s="39">
        <f t="shared" si="1"/>
        <v>229.43854529544694</v>
      </c>
      <c r="M54" s="36"/>
      <c r="N54" s="41">
        <f t="shared" si="10"/>
        <v>48</v>
      </c>
      <c r="O54" s="42">
        <f t="shared" si="21"/>
        <v>8.0000000000000002E-3</v>
      </c>
      <c r="P54" s="42">
        <f t="shared" si="21"/>
        <v>3.703E-2</v>
      </c>
      <c r="Q54" s="42">
        <f t="shared" si="17"/>
        <v>4.5030000000000001E-2</v>
      </c>
      <c r="R54" s="43">
        <f t="shared" si="12"/>
        <v>674.62938962510202</v>
      </c>
      <c r="S54" s="44">
        <f t="shared" si="3"/>
        <v>541.36007877500003</v>
      </c>
      <c r="T54" s="44">
        <f t="shared" si="13"/>
        <v>133.26931085010202</v>
      </c>
      <c r="U54" s="44">
        <f t="shared" si="14"/>
        <v>0</v>
      </c>
      <c r="V54" s="45">
        <f t="shared" si="15"/>
        <v>144133.24</v>
      </c>
    </row>
    <row r="55" spans="1:22" x14ac:dyDescent="0.2">
      <c r="A55" s="50">
        <v>46113</v>
      </c>
      <c r="B55" s="29">
        <v>5</v>
      </c>
      <c r="C55" s="37">
        <f t="shared" si="4"/>
        <v>49</v>
      </c>
      <c r="D55" s="48">
        <f t="shared" si="20"/>
        <v>8.0000000000000002E-3</v>
      </c>
      <c r="E55" s="48">
        <f t="shared" si="20"/>
        <v>1.00094E-2</v>
      </c>
      <c r="F55" s="48">
        <f t="shared" si="16"/>
        <v>1.8009400000000002E-2</v>
      </c>
      <c r="G55" s="38">
        <f t="shared" si="6"/>
        <v>445.19084635051092</v>
      </c>
      <c r="H55" s="39">
        <f t="shared" si="7"/>
        <v>212.28118008733338</v>
      </c>
      <c r="I55" s="39">
        <f t="shared" si="8"/>
        <v>232.90966626317751</v>
      </c>
      <c r="J55" s="39">
        <v>0</v>
      </c>
      <c r="K55" s="40">
        <f t="shared" si="9"/>
        <v>141214.01</v>
      </c>
      <c r="L55" s="39">
        <f t="shared" si="1"/>
        <v>229.43854004895923</v>
      </c>
      <c r="M55" s="29">
        <v>5</v>
      </c>
      <c r="N55" s="37">
        <f t="shared" si="10"/>
        <v>49</v>
      </c>
      <c r="O55" s="48">
        <f t="shared" si="21"/>
        <v>8.0000000000000002E-3</v>
      </c>
      <c r="P55" s="48">
        <f t="shared" si="21"/>
        <v>3.703E-2</v>
      </c>
      <c r="Q55" s="48">
        <f t="shared" si="17"/>
        <v>4.5030000000000001E-2</v>
      </c>
      <c r="R55" s="38">
        <f t="shared" si="12"/>
        <v>674.62938639947015</v>
      </c>
      <c r="S55" s="39">
        <f t="shared" si="3"/>
        <v>540.85998310000002</v>
      </c>
      <c r="T55" s="39">
        <f t="shared" si="13"/>
        <v>133.76940329947007</v>
      </c>
      <c r="U55" s="39">
        <f t="shared" si="14"/>
        <v>0</v>
      </c>
      <c r="V55" s="40">
        <f t="shared" si="15"/>
        <v>143999.47</v>
      </c>
    </row>
    <row r="56" spans="1:22" x14ac:dyDescent="0.2">
      <c r="A56" s="50">
        <v>46143</v>
      </c>
      <c r="B56" s="36"/>
      <c r="C56" s="37">
        <f t="shared" si="4"/>
        <v>50</v>
      </c>
      <c r="D56" s="48">
        <f t="shared" si="20"/>
        <v>8.0000000000000002E-3</v>
      </c>
      <c r="E56" s="48">
        <f t="shared" si="20"/>
        <v>1.00094E-2</v>
      </c>
      <c r="F56" s="48">
        <f t="shared" si="16"/>
        <v>1.8009400000000002E-2</v>
      </c>
      <c r="G56" s="38">
        <f t="shared" si="6"/>
        <v>445.19084529837318</v>
      </c>
      <c r="H56" s="39">
        <f t="shared" si="7"/>
        <v>211.93163264116671</v>
      </c>
      <c r="I56" s="39">
        <f t="shared" si="8"/>
        <v>233.25921265720646</v>
      </c>
      <c r="J56" s="39">
        <v>0</v>
      </c>
      <c r="K56" s="40">
        <f t="shared" si="9"/>
        <v>140980.75</v>
      </c>
      <c r="L56" s="39">
        <f t="shared" si="1"/>
        <v>229.43853830558857</v>
      </c>
      <c r="M56" s="36"/>
      <c r="N56" s="37">
        <f t="shared" si="10"/>
        <v>50</v>
      </c>
      <c r="O56" s="48">
        <f t="shared" si="21"/>
        <v>8.0000000000000002E-3</v>
      </c>
      <c r="P56" s="48">
        <f t="shared" si="21"/>
        <v>3.703E-2</v>
      </c>
      <c r="Q56" s="48">
        <f t="shared" si="17"/>
        <v>4.5030000000000001E-2</v>
      </c>
      <c r="R56" s="38">
        <f t="shared" si="12"/>
        <v>674.62938360396174</v>
      </c>
      <c r="S56" s="39">
        <f t="shared" si="3"/>
        <v>540.358011175</v>
      </c>
      <c r="T56" s="39">
        <f t="shared" si="13"/>
        <v>134.2713724289618</v>
      </c>
      <c r="U56" s="39">
        <f t="shared" si="14"/>
        <v>0</v>
      </c>
      <c r="V56" s="40">
        <f t="shared" si="15"/>
        <v>143865.20000000001</v>
      </c>
    </row>
    <row r="57" spans="1:22" x14ac:dyDescent="0.2">
      <c r="A57" s="50">
        <v>46174</v>
      </c>
      <c r="B57" s="36"/>
      <c r="C57" s="37">
        <f t="shared" si="4"/>
        <v>51</v>
      </c>
      <c r="D57" s="48">
        <f t="shared" ref="D57:E72" si="22">D56</f>
        <v>8.0000000000000002E-3</v>
      </c>
      <c r="E57" s="48">
        <f t="shared" si="22"/>
        <v>1.00094E-2</v>
      </c>
      <c r="F57" s="48">
        <f t="shared" si="16"/>
        <v>1.8009400000000002E-2</v>
      </c>
      <c r="G57" s="38">
        <f t="shared" si="6"/>
        <v>445.19084281209183</v>
      </c>
      <c r="H57" s="39">
        <f t="shared" si="7"/>
        <v>211.58155992083334</v>
      </c>
      <c r="I57" s="39">
        <f t="shared" si="8"/>
        <v>233.60928289125849</v>
      </c>
      <c r="J57" s="39">
        <v>0</v>
      </c>
      <c r="K57" s="40">
        <f t="shared" si="9"/>
        <v>140747.14000000001</v>
      </c>
      <c r="L57" s="39">
        <f t="shared" si="1"/>
        <v>229.43854722762325</v>
      </c>
      <c r="M57" s="36"/>
      <c r="N57" s="37">
        <f t="shared" si="10"/>
        <v>51</v>
      </c>
      <c r="O57" s="48">
        <f t="shared" ref="O57:P72" si="23">O56</f>
        <v>8.0000000000000002E-3</v>
      </c>
      <c r="P57" s="48">
        <f t="shared" si="23"/>
        <v>3.703E-2</v>
      </c>
      <c r="Q57" s="48">
        <f t="shared" si="17"/>
        <v>4.5030000000000001E-2</v>
      </c>
      <c r="R57" s="38">
        <f t="shared" si="12"/>
        <v>674.62939003971508</v>
      </c>
      <c r="S57" s="39">
        <f t="shared" si="3"/>
        <v>539.85416300000009</v>
      </c>
      <c r="T57" s="39">
        <f t="shared" si="13"/>
        <v>134.77522703971499</v>
      </c>
      <c r="U57" s="39">
        <f t="shared" si="14"/>
        <v>0</v>
      </c>
      <c r="V57" s="40">
        <f t="shared" si="15"/>
        <v>143730.42000000001</v>
      </c>
    </row>
    <row r="58" spans="1:22" x14ac:dyDescent="0.2">
      <c r="A58" s="50">
        <v>46204</v>
      </c>
      <c r="B58" s="36"/>
      <c r="C58" s="37">
        <f t="shared" si="4"/>
        <v>52</v>
      </c>
      <c r="D58" s="48">
        <f t="shared" si="22"/>
        <v>8.0000000000000002E-3</v>
      </c>
      <c r="E58" s="48">
        <f t="shared" si="22"/>
        <v>1.00094E-2</v>
      </c>
      <c r="F58" s="48">
        <f t="shared" si="16"/>
        <v>1.8009400000000002E-2</v>
      </c>
      <c r="G58" s="38">
        <f t="shared" si="6"/>
        <v>445.19084054383808</v>
      </c>
      <c r="H58" s="39">
        <f t="shared" si="7"/>
        <v>211.23096192633338</v>
      </c>
      <c r="I58" s="39">
        <f t="shared" si="8"/>
        <v>233.9598786175047</v>
      </c>
      <c r="J58" s="39">
        <v>0</v>
      </c>
      <c r="K58" s="40">
        <f t="shared" si="9"/>
        <v>140513.18</v>
      </c>
      <c r="L58" s="39">
        <f t="shared" si="1"/>
        <v>229.43852709297033</v>
      </c>
      <c r="M58" s="36"/>
      <c r="N58" s="37">
        <f t="shared" si="10"/>
        <v>52</v>
      </c>
      <c r="O58" s="48">
        <f t="shared" si="23"/>
        <v>8.0000000000000002E-3</v>
      </c>
      <c r="P58" s="48">
        <f t="shared" si="23"/>
        <v>3.703E-2</v>
      </c>
      <c r="Q58" s="48">
        <f t="shared" si="17"/>
        <v>4.5030000000000001E-2</v>
      </c>
      <c r="R58" s="38">
        <f t="shared" si="12"/>
        <v>674.62936763680841</v>
      </c>
      <c r="S58" s="39">
        <f t="shared" si="3"/>
        <v>539.34840105000012</v>
      </c>
      <c r="T58" s="39">
        <f t="shared" si="13"/>
        <v>135.28096658680832</v>
      </c>
      <c r="U58" s="39">
        <f t="shared" si="14"/>
        <v>0</v>
      </c>
      <c r="V58" s="40">
        <f t="shared" si="15"/>
        <v>143595.14000000001</v>
      </c>
    </row>
    <row r="59" spans="1:22" x14ac:dyDescent="0.2">
      <c r="A59" s="50">
        <v>46235</v>
      </c>
      <c r="B59" s="36"/>
      <c r="C59" s="37">
        <f t="shared" si="4"/>
        <v>53</v>
      </c>
      <c r="D59" s="48">
        <f t="shared" si="22"/>
        <v>8.0000000000000002E-3</v>
      </c>
      <c r="E59" s="48">
        <f t="shared" si="22"/>
        <v>1.00094E-2</v>
      </c>
      <c r="F59" s="48">
        <f t="shared" si="16"/>
        <v>1.8009400000000002E-2</v>
      </c>
      <c r="G59" s="38">
        <f t="shared" si="6"/>
        <v>445.19084015925932</v>
      </c>
      <c r="H59" s="39">
        <f t="shared" si="7"/>
        <v>210.87983865766668</v>
      </c>
      <c r="I59" s="39">
        <f t="shared" si="8"/>
        <v>234.31100150159261</v>
      </c>
      <c r="J59" s="39">
        <v>0</v>
      </c>
      <c r="K59" s="40">
        <f t="shared" si="9"/>
        <v>140278.87</v>
      </c>
      <c r="L59" s="39">
        <f t="shared" si="1"/>
        <v>229.43853201870456</v>
      </c>
      <c r="M59" s="36"/>
      <c r="N59" s="37">
        <f t="shared" si="10"/>
        <v>53</v>
      </c>
      <c r="O59" s="48">
        <f t="shared" si="23"/>
        <v>8.0000000000000002E-3</v>
      </c>
      <c r="P59" s="48">
        <f t="shared" si="23"/>
        <v>3.703E-2</v>
      </c>
      <c r="Q59" s="48">
        <f t="shared" si="17"/>
        <v>4.5030000000000001E-2</v>
      </c>
      <c r="R59" s="38">
        <f t="shared" si="12"/>
        <v>674.62937217796389</v>
      </c>
      <c r="S59" s="39">
        <f t="shared" si="3"/>
        <v>538.84076285000003</v>
      </c>
      <c r="T59" s="39">
        <f t="shared" si="13"/>
        <v>135.7886093279638</v>
      </c>
      <c r="U59" s="39">
        <f t="shared" si="14"/>
        <v>0</v>
      </c>
      <c r="V59" s="40">
        <f t="shared" si="15"/>
        <v>143459.35</v>
      </c>
    </row>
    <row r="60" spans="1:22" x14ac:dyDescent="0.2">
      <c r="A60" s="50">
        <v>46266</v>
      </c>
      <c r="B60" s="36"/>
      <c r="C60" s="37">
        <f t="shared" si="4"/>
        <v>54</v>
      </c>
      <c r="D60" s="48">
        <f t="shared" si="22"/>
        <v>8.0000000000000002E-3</v>
      </c>
      <c r="E60" s="48">
        <f t="shared" si="22"/>
        <v>1.00094E-2</v>
      </c>
      <c r="F60" s="48">
        <f t="shared" si="16"/>
        <v>1.8009400000000002E-2</v>
      </c>
      <c r="G60" s="38">
        <f t="shared" si="6"/>
        <v>445.19084333763772</v>
      </c>
      <c r="H60" s="39">
        <f t="shared" si="7"/>
        <v>210.52819011483334</v>
      </c>
      <c r="I60" s="39">
        <f t="shared" si="8"/>
        <v>234.66265322280441</v>
      </c>
      <c r="J60" s="39">
        <v>0</v>
      </c>
      <c r="K60" s="40">
        <f t="shared" si="9"/>
        <v>140044.21</v>
      </c>
      <c r="L60" s="39">
        <f t="shared" si="1"/>
        <v>229.43852230057666</v>
      </c>
      <c r="M60" s="36"/>
      <c r="N60" s="37">
        <f t="shared" si="10"/>
        <v>54</v>
      </c>
      <c r="O60" s="48">
        <f t="shared" si="23"/>
        <v>8.0000000000000002E-3</v>
      </c>
      <c r="P60" s="48">
        <f t="shared" si="23"/>
        <v>3.703E-2</v>
      </c>
      <c r="Q60" s="48">
        <f t="shared" si="17"/>
        <v>4.5030000000000001E-2</v>
      </c>
      <c r="R60" s="38">
        <f t="shared" si="12"/>
        <v>674.62936563821438</v>
      </c>
      <c r="S60" s="39">
        <f t="shared" si="3"/>
        <v>538.33121087500001</v>
      </c>
      <c r="T60" s="39">
        <f t="shared" si="13"/>
        <v>136.2981547632144</v>
      </c>
      <c r="U60" s="39">
        <f t="shared" si="14"/>
        <v>0</v>
      </c>
      <c r="V60" s="40">
        <f t="shared" si="15"/>
        <v>143323.04999999999</v>
      </c>
    </row>
    <row r="61" spans="1:22" x14ac:dyDescent="0.2">
      <c r="A61" s="50">
        <v>46296</v>
      </c>
      <c r="B61" s="36"/>
      <c r="C61" s="37">
        <f t="shared" si="4"/>
        <v>55</v>
      </c>
      <c r="D61" s="48">
        <f t="shared" si="22"/>
        <v>8.0000000000000002E-3</v>
      </c>
      <c r="E61" s="48">
        <f t="shared" si="22"/>
        <v>1.00094E-2</v>
      </c>
      <c r="F61" s="48">
        <f t="shared" si="16"/>
        <v>1.8009400000000002E-2</v>
      </c>
      <c r="G61" s="38">
        <f t="shared" si="6"/>
        <v>445.19085177204943</v>
      </c>
      <c r="H61" s="39">
        <f t="shared" si="7"/>
        <v>210.17601629783334</v>
      </c>
      <c r="I61" s="39">
        <f t="shared" si="8"/>
        <v>235.01483547421606</v>
      </c>
      <c r="J61" s="39">
        <v>0</v>
      </c>
      <c r="K61" s="40">
        <f t="shared" si="9"/>
        <v>139809.20000000001</v>
      </c>
      <c r="L61" s="39">
        <f t="shared" si="1"/>
        <v>229.43850518053546</v>
      </c>
      <c r="M61" s="36"/>
      <c r="N61" s="37">
        <f t="shared" si="10"/>
        <v>55</v>
      </c>
      <c r="O61" s="48">
        <f t="shared" si="23"/>
        <v>8.0000000000000002E-3</v>
      </c>
      <c r="P61" s="48">
        <f t="shared" si="23"/>
        <v>3.703E-2</v>
      </c>
      <c r="Q61" s="48">
        <f t="shared" si="17"/>
        <v>4.5030000000000001E-2</v>
      </c>
      <c r="R61" s="38">
        <f t="shared" si="12"/>
        <v>674.62935695258489</v>
      </c>
      <c r="S61" s="39">
        <f t="shared" si="3"/>
        <v>537.81974512499994</v>
      </c>
      <c r="T61" s="39">
        <f t="shared" si="13"/>
        <v>136.80961182758494</v>
      </c>
      <c r="U61" s="39">
        <f t="shared" si="14"/>
        <v>0</v>
      </c>
      <c r="V61" s="40">
        <f t="shared" si="15"/>
        <v>143186.23999999999</v>
      </c>
    </row>
    <row r="62" spans="1:22" x14ac:dyDescent="0.2">
      <c r="A62" s="50">
        <v>46327</v>
      </c>
      <c r="B62" s="36"/>
      <c r="C62" s="37">
        <f t="shared" si="4"/>
        <v>56</v>
      </c>
      <c r="D62" s="48">
        <f t="shared" si="22"/>
        <v>8.0000000000000002E-3</v>
      </c>
      <c r="E62" s="48">
        <f t="shared" si="22"/>
        <v>1.00094E-2</v>
      </c>
      <c r="F62" s="48">
        <f t="shared" si="16"/>
        <v>1.8009400000000002E-2</v>
      </c>
      <c r="G62" s="38">
        <f t="shared" si="6"/>
        <v>445.19086716952665</v>
      </c>
      <c r="H62" s="39">
        <f t="shared" si="7"/>
        <v>209.8233172066667</v>
      </c>
      <c r="I62" s="39">
        <f t="shared" si="8"/>
        <v>235.36754996285993</v>
      </c>
      <c r="J62" s="39">
        <v>0</v>
      </c>
      <c r="K62" s="40">
        <f t="shared" si="9"/>
        <v>139573.82999999999</v>
      </c>
      <c r="L62" s="39">
        <f t="shared" si="1"/>
        <v>229.43848795416397</v>
      </c>
      <c r="M62" s="36"/>
      <c r="N62" s="37">
        <f t="shared" si="10"/>
        <v>56</v>
      </c>
      <c r="O62" s="48">
        <f t="shared" si="23"/>
        <v>8.0000000000000002E-3</v>
      </c>
      <c r="P62" s="48">
        <f t="shared" si="23"/>
        <v>3.703E-2</v>
      </c>
      <c r="Q62" s="48">
        <f t="shared" si="17"/>
        <v>4.5030000000000001E-2</v>
      </c>
      <c r="R62" s="38">
        <f t="shared" si="12"/>
        <v>674.62935512369063</v>
      </c>
      <c r="S62" s="39">
        <f t="shared" si="3"/>
        <v>537.30636560000005</v>
      </c>
      <c r="T62" s="39">
        <f t="shared" si="13"/>
        <v>137.32298952369055</v>
      </c>
      <c r="U62" s="39">
        <f t="shared" si="14"/>
        <v>0</v>
      </c>
      <c r="V62" s="40">
        <f t="shared" si="15"/>
        <v>143048.92000000001</v>
      </c>
    </row>
    <row r="63" spans="1:22" x14ac:dyDescent="0.2">
      <c r="A63" s="50">
        <v>46357</v>
      </c>
      <c r="B63" s="36"/>
      <c r="C63" s="37">
        <f t="shared" si="4"/>
        <v>57</v>
      </c>
      <c r="D63" s="48">
        <f t="shared" si="22"/>
        <v>8.0000000000000002E-3</v>
      </c>
      <c r="E63" s="48">
        <f t="shared" si="22"/>
        <v>1.00094E-2</v>
      </c>
      <c r="F63" s="48">
        <f t="shared" si="16"/>
        <v>1.8009400000000002E-2</v>
      </c>
      <c r="G63" s="38">
        <f t="shared" si="6"/>
        <v>445.19085935477972</v>
      </c>
      <c r="H63" s="39">
        <f t="shared" si="7"/>
        <v>209.4700778335</v>
      </c>
      <c r="I63" s="39">
        <f t="shared" si="8"/>
        <v>235.72078152127975</v>
      </c>
      <c r="J63" s="39">
        <v>0</v>
      </c>
      <c r="K63" s="40">
        <f t="shared" si="9"/>
        <v>139338.10999999999</v>
      </c>
      <c r="L63" s="39">
        <f t="shared" si="1"/>
        <v>229.43850986772748</v>
      </c>
      <c r="M63" s="36"/>
      <c r="N63" s="37">
        <f t="shared" si="10"/>
        <v>57</v>
      </c>
      <c r="O63" s="48">
        <f t="shared" si="23"/>
        <v>8.0000000000000002E-3</v>
      </c>
      <c r="P63" s="48">
        <f t="shared" si="23"/>
        <v>3.703E-2</v>
      </c>
      <c r="Q63" s="48">
        <f t="shared" si="17"/>
        <v>4.5030000000000001E-2</v>
      </c>
      <c r="R63" s="38">
        <f t="shared" si="12"/>
        <v>674.62936922250719</v>
      </c>
      <c r="S63" s="39">
        <f t="shared" si="3"/>
        <v>536.79107230000011</v>
      </c>
      <c r="T63" s="39">
        <f t="shared" si="13"/>
        <v>137.83829692250714</v>
      </c>
      <c r="U63" s="39">
        <f t="shared" si="14"/>
        <v>0</v>
      </c>
      <c r="V63" s="40">
        <f t="shared" si="15"/>
        <v>142911.07999999999</v>
      </c>
    </row>
    <row r="64" spans="1:22" x14ac:dyDescent="0.2">
      <c r="A64" s="50">
        <v>46388</v>
      </c>
      <c r="B64" s="36"/>
      <c r="C64" s="37">
        <f t="shared" si="4"/>
        <v>58</v>
      </c>
      <c r="D64" s="48">
        <f t="shared" si="22"/>
        <v>8.0000000000000002E-3</v>
      </c>
      <c r="E64" s="48">
        <f t="shared" si="22"/>
        <v>1.00094E-2</v>
      </c>
      <c r="F64" s="48">
        <f t="shared" si="16"/>
        <v>1.8009400000000002E-2</v>
      </c>
      <c r="G64" s="38">
        <f t="shared" si="6"/>
        <v>445.19086185177167</v>
      </c>
      <c r="H64" s="39">
        <f t="shared" si="7"/>
        <v>209.11631318616668</v>
      </c>
      <c r="I64" s="39">
        <f t="shared" si="8"/>
        <v>236.07454866560499</v>
      </c>
      <c r="J64" s="39">
        <v>0</v>
      </c>
      <c r="K64" s="40">
        <f t="shared" si="9"/>
        <v>139102.04</v>
      </c>
      <c r="L64" s="39">
        <f t="shared" si="1"/>
        <v>229.43849933114831</v>
      </c>
      <c r="M64" s="36"/>
      <c r="N64" s="37">
        <f t="shared" si="10"/>
        <v>58</v>
      </c>
      <c r="O64" s="48">
        <f t="shared" si="23"/>
        <v>8.0000000000000002E-3</v>
      </c>
      <c r="P64" s="48">
        <f t="shared" si="23"/>
        <v>3.703E-2</v>
      </c>
      <c r="Q64" s="48">
        <f t="shared" si="17"/>
        <v>4.5030000000000001E-2</v>
      </c>
      <c r="R64" s="38">
        <f t="shared" si="12"/>
        <v>674.62936118291998</v>
      </c>
      <c r="S64" s="39">
        <f t="shared" si="3"/>
        <v>536.27382769999997</v>
      </c>
      <c r="T64" s="39">
        <f t="shared" si="13"/>
        <v>138.35553348292001</v>
      </c>
      <c r="U64" s="39">
        <f t="shared" si="14"/>
        <v>0</v>
      </c>
      <c r="V64" s="40">
        <f t="shared" si="15"/>
        <v>142772.72</v>
      </c>
    </row>
    <row r="65" spans="1:22" x14ac:dyDescent="0.2">
      <c r="A65" s="50">
        <v>46419</v>
      </c>
      <c r="B65" s="36"/>
      <c r="C65" s="37">
        <f t="shared" si="4"/>
        <v>59</v>
      </c>
      <c r="D65" s="48">
        <f t="shared" si="22"/>
        <v>8.0000000000000002E-3</v>
      </c>
      <c r="E65" s="48">
        <f t="shared" si="22"/>
        <v>1.00094E-2</v>
      </c>
      <c r="F65" s="48">
        <f t="shared" si="16"/>
        <v>1.8009400000000002E-2</v>
      </c>
      <c r="G65" s="38">
        <f t="shared" si="6"/>
        <v>445.19087640960583</v>
      </c>
      <c r="H65" s="39">
        <f t="shared" si="7"/>
        <v>208.76202326466671</v>
      </c>
      <c r="I65" s="39">
        <f t="shared" si="8"/>
        <v>236.42885314493915</v>
      </c>
      <c r="J65" s="39">
        <v>0</v>
      </c>
      <c r="K65" s="40">
        <f t="shared" si="9"/>
        <v>138865.60999999999</v>
      </c>
      <c r="L65" s="39">
        <f t="shared" si="1"/>
        <v>229.43846366813762</v>
      </c>
      <c r="M65" s="36"/>
      <c r="N65" s="37">
        <f t="shared" si="10"/>
        <v>59</v>
      </c>
      <c r="O65" s="48">
        <f t="shared" si="23"/>
        <v>8.0000000000000002E-3</v>
      </c>
      <c r="P65" s="48">
        <f t="shared" si="23"/>
        <v>3.703E-2</v>
      </c>
      <c r="Q65" s="48">
        <f t="shared" si="17"/>
        <v>4.5030000000000001E-2</v>
      </c>
      <c r="R65" s="38">
        <f t="shared" si="12"/>
        <v>674.62934007774345</v>
      </c>
      <c r="S65" s="39">
        <f t="shared" si="3"/>
        <v>535.75463180000008</v>
      </c>
      <c r="T65" s="39">
        <f t="shared" si="13"/>
        <v>138.87470827774337</v>
      </c>
      <c r="U65" s="39">
        <f t="shared" si="14"/>
        <v>0</v>
      </c>
      <c r="V65" s="40">
        <f t="shared" si="15"/>
        <v>142633.85</v>
      </c>
    </row>
    <row r="66" spans="1:22" x14ac:dyDescent="0.2">
      <c r="A66" s="50">
        <v>46447</v>
      </c>
      <c r="B66" s="36"/>
      <c r="C66" s="41">
        <f t="shared" si="4"/>
        <v>60</v>
      </c>
      <c r="D66" s="42">
        <f t="shared" si="22"/>
        <v>8.0000000000000002E-3</v>
      </c>
      <c r="E66" s="42">
        <f t="shared" si="22"/>
        <v>1.00094E-2</v>
      </c>
      <c r="F66" s="42">
        <f t="shared" si="16"/>
        <v>1.8009400000000002E-2</v>
      </c>
      <c r="G66" s="43">
        <f t="shared" si="6"/>
        <v>445.19087273288983</v>
      </c>
      <c r="H66" s="44">
        <f t="shared" si="7"/>
        <v>208.40719306116668</v>
      </c>
      <c r="I66" s="44">
        <f t="shared" si="8"/>
        <v>236.78367967172318</v>
      </c>
      <c r="J66" s="44">
        <v>0</v>
      </c>
      <c r="K66" s="45">
        <f t="shared" si="9"/>
        <v>138628.82999999999</v>
      </c>
      <c r="L66" s="39">
        <f t="shared" si="1"/>
        <v>229.43848961405843</v>
      </c>
      <c r="M66" s="36"/>
      <c r="N66" s="41">
        <f t="shared" si="10"/>
        <v>60</v>
      </c>
      <c r="O66" s="42">
        <f t="shared" si="23"/>
        <v>8.0000000000000002E-3</v>
      </c>
      <c r="P66" s="42">
        <f t="shared" si="23"/>
        <v>3.703E-2</v>
      </c>
      <c r="Q66" s="42">
        <f t="shared" si="17"/>
        <v>4.5030000000000001E-2</v>
      </c>
      <c r="R66" s="43">
        <f t="shared" si="12"/>
        <v>674.62936234694826</v>
      </c>
      <c r="S66" s="44">
        <f t="shared" si="3"/>
        <v>535.23352212500004</v>
      </c>
      <c r="T66" s="44">
        <f t="shared" si="13"/>
        <v>139.39584022194816</v>
      </c>
      <c r="U66" s="44">
        <f t="shared" si="14"/>
        <v>0</v>
      </c>
      <c r="V66" s="45">
        <f t="shared" si="15"/>
        <v>142494.45000000001</v>
      </c>
    </row>
    <row r="67" spans="1:22" x14ac:dyDescent="0.2">
      <c r="A67" s="50">
        <v>46478</v>
      </c>
      <c r="B67" s="36">
        <v>6</v>
      </c>
      <c r="C67" s="37">
        <f t="shared" si="4"/>
        <v>61</v>
      </c>
      <c r="D67" s="48">
        <f t="shared" si="22"/>
        <v>8.0000000000000002E-3</v>
      </c>
      <c r="E67" s="48">
        <f t="shared" si="22"/>
        <v>1.00094E-2</v>
      </c>
      <c r="F67" s="48">
        <f t="shared" si="16"/>
        <v>1.8009400000000002E-2</v>
      </c>
      <c r="G67" s="38">
        <f t="shared" si="6"/>
        <v>445.19088454974133</v>
      </c>
      <c r="H67" s="39">
        <f t="shared" si="7"/>
        <v>208.0518375835</v>
      </c>
      <c r="I67" s="39">
        <f t="shared" si="8"/>
        <v>237.13904696624135</v>
      </c>
      <c r="J67" s="39">
        <v>0</v>
      </c>
      <c r="K67" s="40">
        <f t="shared" si="9"/>
        <v>138391.69</v>
      </c>
      <c r="L67" s="39">
        <f t="shared" si="1"/>
        <v>229.43845810304811</v>
      </c>
      <c r="M67" s="36">
        <v>6</v>
      </c>
      <c r="N67" s="37">
        <f t="shared" si="10"/>
        <v>61</v>
      </c>
      <c r="O67" s="48">
        <f t="shared" si="23"/>
        <v>8.0000000000000002E-3</v>
      </c>
      <c r="P67" s="48">
        <f t="shared" si="23"/>
        <v>3.703E-2</v>
      </c>
      <c r="Q67" s="48">
        <f t="shared" si="17"/>
        <v>4.5030000000000001E-2</v>
      </c>
      <c r="R67" s="38">
        <f t="shared" si="12"/>
        <v>674.62934265278943</v>
      </c>
      <c r="S67" s="39">
        <f t="shared" si="3"/>
        <v>534.71042362500009</v>
      </c>
      <c r="T67" s="39">
        <f t="shared" si="13"/>
        <v>139.91891902778934</v>
      </c>
      <c r="U67" s="39">
        <f t="shared" si="14"/>
        <v>0</v>
      </c>
      <c r="V67" s="40">
        <f t="shared" si="15"/>
        <v>142354.53</v>
      </c>
    </row>
    <row r="68" spans="1:22" x14ac:dyDescent="0.2">
      <c r="A68" s="50">
        <v>46508</v>
      </c>
      <c r="B68" s="36"/>
      <c r="C68" s="37">
        <f t="shared" si="4"/>
        <v>62</v>
      </c>
      <c r="D68" s="48">
        <f t="shared" si="22"/>
        <v>8.0000000000000002E-3</v>
      </c>
      <c r="E68" s="48">
        <f t="shared" si="22"/>
        <v>1.00094E-2</v>
      </c>
      <c r="F68" s="48">
        <f t="shared" si="16"/>
        <v>1.8009400000000002E-2</v>
      </c>
      <c r="G68" s="38">
        <f t="shared" si="6"/>
        <v>445.19088148393644</v>
      </c>
      <c r="H68" s="39">
        <f t="shared" si="7"/>
        <v>207.69594182383335</v>
      </c>
      <c r="I68" s="39">
        <f t="shared" si="8"/>
        <v>237.49493966010311</v>
      </c>
      <c r="J68" s="39">
        <v>0</v>
      </c>
      <c r="K68" s="40">
        <f t="shared" si="9"/>
        <v>138154.20000000001</v>
      </c>
      <c r="L68" s="39">
        <f t="shared" si="1"/>
        <v>229.43845604604041</v>
      </c>
      <c r="M68" s="36"/>
      <c r="N68" s="37">
        <f t="shared" si="10"/>
        <v>62</v>
      </c>
      <c r="O68" s="48">
        <f t="shared" si="23"/>
        <v>8.0000000000000002E-3</v>
      </c>
      <c r="P68" s="48">
        <f t="shared" si="23"/>
        <v>3.703E-2</v>
      </c>
      <c r="Q68" s="48">
        <f t="shared" si="17"/>
        <v>4.5030000000000001E-2</v>
      </c>
      <c r="R68" s="38">
        <f t="shared" si="12"/>
        <v>674.62933752997685</v>
      </c>
      <c r="S68" s="39">
        <f t="shared" si="3"/>
        <v>534.18537382500006</v>
      </c>
      <c r="T68" s="39">
        <f t="shared" si="13"/>
        <v>140.44396370497682</v>
      </c>
      <c r="U68" s="39">
        <f t="shared" si="14"/>
        <v>0</v>
      </c>
      <c r="V68" s="40">
        <f t="shared" si="15"/>
        <v>142214.09</v>
      </c>
    </row>
    <row r="69" spans="1:22" x14ac:dyDescent="0.2">
      <c r="A69" s="50">
        <v>46539</v>
      </c>
      <c r="B69" s="36"/>
      <c r="C69" s="37">
        <f t="shared" si="4"/>
        <v>63</v>
      </c>
      <c r="D69" s="48">
        <f t="shared" si="22"/>
        <v>8.0000000000000002E-3</v>
      </c>
      <c r="E69" s="48">
        <f t="shared" si="22"/>
        <v>1.00094E-2</v>
      </c>
      <c r="F69" s="48">
        <f t="shared" si="16"/>
        <v>1.8009400000000002E-2</v>
      </c>
      <c r="G69" s="38">
        <f t="shared" si="6"/>
        <v>445.1908974015974</v>
      </c>
      <c r="H69" s="39">
        <f t="shared" si="7"/>
        <v>207.33952079000005</v>
      </c>
      <c r="I69" s="39">
        <f t="shared" si="8"/>
        <v>237.85137661159735</v>
      </c>
      <c r="J69" s="39">
        <v>0</v>
      </c>
      <c r="K69" s="40">
        <f t="shared" si="9"/>
        <v>137916.35</v>
      </c>
      <c r="L69" s="39">
        <f t="shared" si="1"/>
        <v>229.43845893124029</v>
      </c>
      <c r="M69" s="36"/>
      <c r="N69" s="37">
        <f t="shared" si="10"/>
        <v>63</v>
      </c>
      <c r="O69" s="48">
        <f t="shared" si="23"/>
        <v>8.0000000000000002E-3</v>
      </c>
      <c r="P69" s="48">
        <f t="shared" si="23"/>
        <v>3.703E-2</v>
      </c>
      <c r="Q69" s="48">
        <f t="shared" si="17"/>
        <v>4.5030000000000001E-2</v>
      </c>
      <c r="R69" s="38">
        <f t="shared" si="12"/>
        <v>674.62935633283769</v>
      </c>
      <c r="S69" s="39">
        <f t="shared" si="3"/>
        <v>533.65837272500005</v>
      </c>
      <c r="T69" s="39">
        <f t="shared" si="13"/>
        <v>140.97098360783761</v>
      </c>
      <c r="U69" s="39">
        <f t="shared" si="14"/>
        <v>0</v>
      </c>
      <c r="V69" s="40">
        <f t="shared" si="15"/>
        <v>142073.12</v>
      </c>
    </row>
    <row r="70" spans="1:22" x14ac:dyDescent="0.2">
      <c r="A70" s="50">
        <v>46569</v>
      </c>
      <c r="B70" s="36"/>
      <c r="C70" s="37">
        <f t="shared" si="4"/>
        <v>64</v>
      </c>
      <c r="D70" s="48">
        <f t="shared" si="22"/>
        <v>8.0000000000000002E-3</v>
      </c>
      <c r="E70" s="48">
        <f t="shared" si="22"/>
        <v>1.00094E-2</v>
      </c>
      <c r="F70" s="48">
        <f t="shared" si="16"/>
        <v>1.8009400000000002E-2</v>
      </c>
      <c r="G70" s="38">
        <f t="shared" si="6"/>
        <v>445.19090184526891</v>
      </c>
      <c r="H70" s="39">
        <f t="shared" si="7"/>
        <v>206.98255947416669</v>
      </c>
      <c r="I70" s="39">
        <f t="shared" si="8"/>
        <v>238.20834237110222</v>
      </c>
      <c r="J70" s="39">
        <v>0</v>
      </c>
      <c r="K70" s="40">
        <f t="shared" si="9"/>
        <v>137678.14000000001</v>
      </c>
      <c r="L70" s="39">
        <f t="shared" si="1"/>
        <v>229.43845915819696</v>
      </c>
      <c r="M70" s="36"/>
      <c r="N70" s="37">
        <f t="shared" si="10"/>
        <v>64</v>
      </c>
      <c r="O70" s="48">
        <f t="shared" si="23"/>
        <v>8.0000000000000002E-3</v>
      </c>
      <c r="P70" s="48">
        <f t="shared" si="23"/>
        <v>3.703E-2</v>
      </c>
      <c r="Q70" s="48">
        <f t="shared" si="17"/>
        <v>4.5030000000000001E-2</v>
      </c>
      <c r="R70" s="38">
        <f t="shared" si="12"/>
        <v>674.62936100346587</v>
      </c>
      <c r="S70" s="39">
        <f t="shared" si="3"/>
        <v>533.12938280000003</v>
      </c>
      <c r="T70" s="39">
        <f t="shared" si="13"/>
        <v>141.49997820346587</v>
      </c>
      <c r="U70" s="39">
        <f t="shared" si="14"/>
        <v>0</v>
      </c>
      <c r="V70" s="40">
        <f t="shared" si="15"/>
        <v>141931.62</v>
      </c>
    </row>
    <row r="71" spans="1:22" x14ac:dyDescent="0.2">
      <c r="A71" s="50">
        <v>46600</v>
      </c>
      <c r="B71" s="36"/>
      <c r="C71" s="37">
        <f t="shared" si="4"/>
        <v>65</v>
      </c>
      <c r="D71" s="48">
        <f t="shared" si="22"/>
        <v>8.0000000000000002E-3</v>
      </c>
      <c r="E71" s="48">
        <f t="shared" si="22"/>
        <v>1.00094E-2</v>
      </c>
      <c r="F71" s="48">
        <f t="shared" si="16"/>
        <v>1.8009400000000002E-2</v>
      </c>
      <c r="G71" s="38">
        <f t="shared" si="6"/>
        <v>445.19089648522197</v>
      </c>
      <c r="H71" s="39">
        <f t="shared" si="7"/>
        <v>206.62505787633339</v>
      </c>
      <c r="I71" s="39">
        <f t="shared" si="8"/>
        <v>238.56583860888858</v>
      </c>
      <c r="J71" s="39">
        <v>0</v>
      </c>
      <c r="K71" s="40">
        <f t="shared" si="9"/>
        <v>137439.57</v>
      </c>
      <c r="L71" s="39">
        <f t="shared" si="1"/>
        <v>229.43846441464063</v>
      </c>
      <c r="M71" s="36"/>
      <c r="N71" s="37">
        <f t="shared" si="10"/>
        <v>65</v>
      </c>
      <c r="O71" s="48">
        <f t="shared" si="23"/>
        <v>8.0000000000000002E-3</v>
      </c>
      <c r="P71" s="48">
        <f t="shared" si="23"/>
        <v>3.703E-2</v>
      </c>
      <c r="Q71" s="48">
        <f t="shared" si="17"/>
        <v>4.5030000000000001E-2</v>
      </c>
      <c r="R71" s="38">
        <f t="shared" si="12"/>
        <v>674.6293608998626</v>
      </c>
      <c r="S71" s="39">
        <f t="shared" si="3"/>
        <v>532.59840405</v>
      </c>
      <c r="T71" s="39">
        <f t="shared" si="13"/>
        <v>142.03095684986255</v>
      </c>
      <c r="U71" s="39">
        <f t="shared" si="14"/>
        <v>0</v>
      </c>
      <c r="V71" s="40">
        <f t="shared" si="15"/>
        <v>141789.59</v>
      </c>
    </row>
    <row r="72" spans="1:22" x14ac:dyDescent="0.2">
      <c r="A72" s="50">
        <v>46631</v>
      </c>
      <c r="B72" s="36"/>
      <c r="C72" s="37">
        <f t="shared" si="4"/>
        <v>66</v>
      </c>
      <c r="D72" s="48">
        <f t="shared" si="22"/>
        <v>8.0000000000000002E-3</v>
      </c>
      <c r="E72" s="48">
        <f t="shared" si="22"/>
        <v>1.00094E-2</v>
      </c>
      <c r="F72" s="48">
        <f t="shared" si="16"/>
        <v>1.8009400000000002E-2</v>
      </c>
      <c r="G72" s="38">
        <f t="shared" si="6"/>
        <v>445.19088300574595</v>
      </c>
      <c r="H72" s="39">
        <f t="shared" si="7"/>
        <v>206.26701599650002</v>
      </c>
      <c r="I72" s="39">
        <f t="shared" si="8"/>
        <v>238.9238670092459</v>
      </c>
      <c r="J72" s="39">
        <v>0</v>
      </c>
      <c r="K72" s="40">
        <f t="shared" si="9"/>
        <v>137200.65</v>
      </c>
      <c r="L72" s="39">
        <f t="shared" ref="L72:L135" si="24">R72-G72</f>
        <v>229.43848244677122</v>
      </c>
      <c r="M72" s="36"/>
      <c r="N72" s="37">
        <f t="shared" si="10"/>
        <v>66</v>
      </c>
      <c r="O72" s="48">
        <f t="shared" si="23"/>
        <v>8.0000000000000002E-3</v>
      </c>
      <c r="P72" s="48">
        <f t="shared" si="23"/>
        <v>3.703E-2</v>
      </c>
      <c r="Q72" s="48">
        <f t="shared" si="17"/>
        <v>4.5030000000000001E-2</v>
      </c>
      <c r="R72" s="38">
        <f t="shared" si="12"/>
        <v>674.62936545251716</v>
      </c>
      <c r="S72" s="39">
        <f t="shared" ref="S72:S135" si="25">IF(LEN($N72)&gt;0,-IPMT(SUM(O72:P72)/12,1,$T$4-$N72+1,$V71),"")</f>
        <v>532.06543647500007</v>
      </c>
      <c r="T72" s="39">
        <f t="shared" si="13"/>
        <v>142.56392897751707</v>
      </c>
      <c r="U72" s="39">
        <f t="shared" si="14"/>
        <v>0</v>
      </c>
      <c r="V72" s="40">
        <f t="shared" si="15"/>
        <v>141647.03</v>
      </c>
    </row>
    <row r="73" spans="1:22" x14ac:dyDescent="0.2">
      <c r="A73" s="50">
        <v>46661</v>
      </c>
      <c r="B73" s="36"/>
      <c r="C73" s="37">
        <f t="shared" ref="C73:C136" si="26">IF(C72&gt;=$I$4,"",C72+1)</f>
        <v>67</v>
      </c>
      <c r="D73" s="48">
        <f t="shared" ref="D73:E88" si="27">D72</f>
        <v>8.0000000000000002E-3</v>
      </c>
      <c r="E73" s="48">
        <f t="shared" si="27"/>
        <v>1.00094E-2</v>
      </c>
      <c r="F73" s="48">
        <f t="shared" si="16"/>
        <v>1.8009400000000002E-2</v>
      </c>
      <c r="G73" s="38">
        <f t="shared" ref="G73:G136" si="28">IF(LEN($C73)&gt;0,SUM($H73:$I73),"")</f>
        <v>445.19089555348023</v>
      </c>
      <c r="H73" s="39">
        <f t="shared" ref="H73:H136" si="29">IF(LEN($C73)&gt;0,-IPMT(SUM(D73:E73)/12,1,$I$4-$C73+1,$K72),"")</f>
        <v>205.90844884250001</v>
      </c>
      <c r="I73" s="39">
        <f t="shared" ref="I73:I136" si="30">IF(LEN($C73)&gt;0,-PPMT(SUM(D73:E73)/12,1,$I$4-$C73+1,$K72),"")</f>
        <v>239.28244671098022</v>
      </c>
      <c r="J73" s="39">
        <v>0</v>
      </c>
      <c r="K73" s="40">
        <f t="shared" ref="K73:K136" si="31">IF(LEN($C73)&gt;0,ROUND($K72-$I73,2),"")-J73</f>
        <v>136961.37</v>
      </c>
      <c r="L73" s="39">
        <f t="shared" si="24"/>
        <v>229.43848861177435</v>
      </c>
      <c r="M73" s="36"/>
      <c r="N73" s="37">
        <f t="shared" ref="N73:N136" si="32">IF(N72&gt;=$T$4,"",N72+1)</f>
        <v>67</v>
      </c>
      <c r="O73" s="48">
        <f t="shared" ref="O73:P88" si="33">O72</f>
        <v>8.0000000000000002E-3</v>
      </c>
      <c r="P73" s="48">
        <f t="shared" si="33"/>
        <v>3.703E-2</v>
      </c>
      <c r="Q73" s="48">
        <f t="shared" si="17"/>
        <v>4.5030000000000001E-2</v>
      </c>
      <c r="R73" s="38">
        <f t="shared" ref="R73:R136" si="34">IF(LEN($N73)&gt;0,SUM($S73:$T73),"")</f>
        <v>674.62938416525458</v>
      </c>
      <c r="S73" s="39">
        <f t="shared" si="25"/>
        <v>531.53048007500001</v>
      </c>
      <c r="T73" s="39">
        <f t="shared" ref="T73:T136" si="35">IF(LEN($N73)&gt;0,-PPMT(SUM(O73:P73)/12,1,$T$4-$N73+1,$V72),"")</f>
        <v>143.09890409025454</v>
      </c>
      <c r="U73" s="39">
        <f t="shared" ref="U73:U136" si="36">J73</f>
        <v>0</v>
      </c>
      <c r="V73" s="40">
        <f t="shared" ref="V73:V136" si="37">IF(LEN($N73)&gt;0,ROUND($V72-$T73,2),"")-U73</f>
        <v>141503.93</v>
      </c>
    </row>
    <row r="74" spans="1:22" x14ac:dyDescent="0.2">
      <c r="A74" s="50">
        <v>46692</v>
      </c>
      <c r="B74" s="36"/>
      <c r="C74" s="37">
        <f t="shared" si="26"/>
        <v>68</v>
      </c>
      <c r="D74" s="48">
        <f t="shared" si="27"/>
        <v>8.0000000000000002E-3</v>
      </c>
      <c r="E74" s="48">
        <f t="shared" si="27"/>
        <v>1.00094E-2</v>
      </c>
      <c r="F74" s="48">
        <f t="shared" si="16"/>
        <v>1.8009400000000002E-2</v>
      </c>
      <c r="G74" s="38">
        <f t="shared" si="28"/>
        <v>445.19090350647809</v>
      </c>
      <c r="H74" s="39">
        <f t="shared" si="29"/>
        <v>205.54934140650002</v>
      </c>
      <c r="I74" s="39">
        <f t="shared" si="30"/>
        <v>239.6415620999781</v>
      </c>
      <c r="J74" s="39">
        <v>0</v>
      </c>
      <c r="K74" s="40">
        <f t="shared" si="31"/>
        <v>136721.73000000001</v>
      </c>
      <c r="L74" s="39">
        <f t="shared" si="24"/>
        <v>229.43847543395395</v>
      </c>
      <c r="M74" s="36"/>
      <c r="N74" s="37">
        <f t="shared" si="32"/>
        <v>68</v>
      </c>
      <c r="O74" s="48">
        <f t="shared" si="33"/>
        <v>8.0000000000000002E-3</v>
      </c>
      <c r="P74" s="48">
        <f t="shared" si="33"/>
        <v>3.703E-2</v>
      </c>
      <c r="Q74" s="48">
        <f t="shared" si="17"/>
        <v>4.5030000000000001E-2</v>
      </c>
      <c r="R74" s="38">
        <f t="shared" si="34"/>
        <v>674.62937894043205</v>
      </c>
      <c r="S74" s="39">
        <f t="shared" si="25"/>
        <v>530.99349732500002</v>
      </c>
      <c r="T74" s="39">
        <f t="shared" si="35"/>
        <v>143.63588161543206</v>
      </c>
      <c r="U74" s="39">
        <f t="shared" si="36"/>
        <v>0</v>
      </c>
      <c r="V74" s="40">
        <f t="shared" si="37"/>
        <v>141360.29</v>
      </c>
    </row>
    <row r="75" spans="1:22" x14ac:dyDescent="0.2">
      <c r="A75" s="50">
        <v>46722</v>
      </c>
      <c r="B75" s="36"/>
      <c r="C75" s="37">
        <f t="shared" si="26"/>
        <v>69</v>
      </c>
      <c r="D75" s="48">
        <f t="shared" si="27"/>
        <v>8.0000000000000002E-3</v>
      </c>
      <c r="E75" s="48">
        <f t="shared" si="27"/>
        <v>1.00094E-2</v>
      </c>
      <c r="F75" s="48">
        <f t="shared" si="16"/>
        <v>1.8009400000000002E-2</v>
      </c>
      <c r="G75" s="38">
        <f t="shared" si="28"/>
        <v>445.1909085929608</v>
      </c>
      <c r="H75" s="39">
        <f t="shared" si="29"/>
        <v>205.18969368850003</v>
      </c>
      <c r="I75" s="39">
        <f t="shared" si="30"/>
        <v>240.00121490446077</v>
      </c>
      <c r="J75" s="39">
        <v>0</v>
      </c>
      <c r="K75" s="40">
        <f t="shared" si="31"/>
        <v>136481.73000000001</v>
      </c>
      <c r="L75" s="39">
        <f t="shared" si="24"/>
        <v>229.43845069284885</v>
      </c>
      <c r="M75" s="36"/>
      <c r="N75" s="37">
        <f t="shared" si="32"/>
        <v>69</v>
      </c>
      <c r="O75" s="48">
        <f t="shared" si="33"/>
        <v>8.0000000000000002E-3</v>
      </c>
      <c r="P75" s="48">
        <f t="shared" si="33"/>
        <v>3.703E-2</v>
      </c>
      <c r="Q75" s="48">
        <f t="shared" si="17"/>
        <v>4.5030000000000001E-2</v>
      </c>
      <c r="R75" s="38">
        <f t="shared" si="34"/>
        <v>674.62935928580964</v>
      </c>
      <c r="S75" s="39">
        <f t="shared" si="25"/>
        <v>530.45448822500009</v>
      </c>
      <c r="T75" s="39">
        <f t="shared" si="35"/>
        <v>144.17487106080952</v>
      </c>
      <c r="U75" s="39">
        <f t="shared" si="36"/>
        <v>0</v>
      </c>
      <c r="V75" s="40">
        <f t="shared" si="37"/>
        <v>141216.12</v>
      </c>
    </row>
    <row r="76" spans="1:22" x14ac:dyDescent="0.2">
      <c r="A76" s="50">
        <v>46753</v>
      </c>
      <c r="B76" s="36"/>
      <c r="C76" s="37">
        <f t="shared" si="26"/>
        <v>70</v>
      </c>
      <c r="D76" s="48">
        <f t="shared" si="27"/>
        <v>8.0000000000000002E-3</v>
      </c>
      <c r="E76" s="48">
        <f t="shared" si="27"/>
        <v>1.00094E-2</v>
      </c>
      <c r="F76" s="48">
        <f t="shared" si="16"/>
        <v>1.8009400000000002E-2</v>
      </c>
      <c r="G76" s="38">
        <f t="shared" si="28"/>
        <v>445.19091255586795</v>
      </c>
      <c r="H76" s="39">
        <f t="shared" si="29"/>
        <v>204.82950568850003</v>
      </c>
      <c r="I76" s="39">
        <f t="shared" si="30"/>
        <v>240.36140686736795</v>
      </c>
      <c r="J76" s="39">
        <v>0</v>
      </c>
      <c r="K76" s="40">
        <f t="shared" si="31"/>
        <v>136241.37</v>
      </c>
      <c r="L76" s="39">
        <f t="shared" si="24"/>
        <v>229.43847000037806</v>
      </c>
      <c r="M76" s="36"/>
      <c r="N76" s="37">
        <f t="shared" si="32"/>
        <v>70</v>
      </c>
      <c r="O76" s="48">
        <f t="shared" si="33"/>
        <v>8.0000000000000002E-3</v>
      </c>
      <c r="P76" s="48">
        <f t="shared" si="33"/>
        <v>3.703E-2</v>
      </c>
      <c r="Q76" s="48">
        <f t="shared" si="17"/>
        <v>4.5030000000000001E-2</v>
      </c>
      <c r="R76" s="38">
        <f t="shared" si="34"/>
        <v>674.62938255624601</v>
      </c>
      <c r="S76" s="39">
        <f t="shared" si="25"/>
        <v>529.91349030000003</v>
      </c>
      <c r="T76" s="39">
        <f t="shared" si="35"/>
        <v>144.71589225624598</v>
      </c>
      <c r="U76" s="39">
        <f t="shared" si="36"/>
        <v>0</v>
      </c>
      <c r="V76" s="40">
        <f t="shared" si="37"/>
        <v>141071.4</v>
      </c>
    </row>
    <row r="77" spans="1:22" x14ac:dyDescent="0.2">
      <c r="A77" s="50">
        <v>46784</v>
      </c>
      <c r="B77" s="36"/>
      <c r="C77" s="37">
        <f t="shared" si="26"/>
        <v>71</v>
      </c>
      <c r="D77" s="48">
        <f t="shared" si="27"/>
        <v>8.0000000000000002E-3</v>
      </c>
      <c r="E77" s="48">
        <f t="shared" si="27"/>
        <v>1.00094E-2</v>
      </c>
      <c r="F77" s="48">
        <f t="shared" si="16"/>
        <v>1.8009400000000002E-2</v>
      </c>
      <c r="G77" s="38">
        <f t="shared" si="28"/>
        <v>445.19091715303665</v>
      </c>
      <c r="H77" s="39">
        <f t="shared" si="29"/>
        <v>204.46877740650001</v>
      </c>
      <c r="I77" s="39">
        <f t="shared" si="30"/>
        <v>240.72213974653664</v>
      </c>
      <c r="J77" s="39">
        <v>0</v>
      </c>
      <c r="K77" s="40">
        <f t="shared" si="31"/>
        <v>136000.65</v>
      </c>
      <c r="L77" s="39">
        <f t="shared" si="24"/>
        <v>229.43844575922373</v>
      </c>
      <c r="M77" s="36"/>
      <c r="N77" s="37">
        <f t="shared" si="32"/>
        <v>71</v>
      </c>
      <c r="O77" s="48">
        <f t="shared" si="33"/>
        <v>8.0000000000000002E-3</v>
      </c>
      <c r="P77" s="48">
        <f t="shared" si="33"/>
        <v>3.703E-2</v>
      </c>
      <c r="Q77" s="48">
        <f t="shared" si="17"/>
        <v>4.5030000000000001E-2</v>
      </c>
      <c r="R77" s="38">
        <f t="shared" si="34"/>
        <v>674.62936291226038</v>
      </c>
      <c r="S77" s="39">
        <f t="shared" si="25"/>
        <v>529.3704285</v>
      </c>
      <c r="T77" s="39">
        <f t="shared" si="35"/>
        <v>145.25893441226037</v>
      </c>
      <c r="U77" s="39">
        <f t="shared" si="36"/>
        <v>0</v>
      </c>
      <c r="V77" s="40">
        <f t="shared" si="37"/>
        <v>140926.14000000001</v>
      </c>
    </row>
    <row r="78" spans="1:22" ht="13.2" thickBot="1" x14ac:dyDescent="0.25">
      <c r="A78" s="50">
        <v>46813</v>
      </c>
      <c r="B78" s="36"/>
      <c r="C78" s="41">
        <f t="shared" si="26"/>
        <v>72</v>
      </c>
      <c r="D78" s="42">
        <f t="shared" si="27"/>
        <v>8.0000000000000002E-3</v>
      </c>
      <c r="E78" s="42">
        <f t="shared" si="27"/>
        <v>1.00094E-2</v>
      </c>
      <c r="F78" s="42">
        <f t="shared" si="16"/>
        <v>1.8009400000000002E-2</v>
      </c>
      <c r="G78" s="43">
        <f t="shared" si="28"/>
        <v>445.19092415738362</v>
      </c>
      <c r="H78" s="44">
        <f t="shared" si="29"/>
        <v>204.10750884250001</v>
      </c>
      <c r="I78" s="44">
        <f t="shared" si="30"/>
        <v>241.08341531488361</v>
      </c>
      <c r="J78" s="44">
        <v>0</v>
      </c>
      <c r="K78" s="45">
        <f t="shared" si="31"/>
        <v>135759.57</v>
      </c>
      <c r="L78" s="39">
        <f t="shared" si="24"/>
        <v>229.43843365378791</v>
      </c>
      <c r="M78" s="36"/>
      <c r="N78" s="41">
        <f t="shared" si="32"/>
        <v>72</v>
      </c>
      <c r="O78" s="42">
        <f t="shared" si="33"/>
        <v>8.0000000000000002E-3</v>
      </c>
      <c r="P78" s="42">
        <f t="shared" si="33"/>
        <v>3.703E-2</v>
      </c>
      <c r="Q78" s="42">
        <f t="shared" si="17"/>
        <v>4.5030000000000001E-2</v>
      </c>
      <c r="R78" s="43">
        <f t="shared" si="34"/>
        <v>674.62935781117153</v>
      </c>
      <c r="S78" s="44">
        <f t="shared" si="25"/>
        <v>528.82534035000003</v>
      </c>
      <c r="T78" s="44">
        <f t="shared" si="35"/>
        <v>145.80401746117144</v>
      </c>
      <c r="U78" s="44">
        <f t="shared" si="36"/>
        <v>0</v>
      </c>
      <c r="V78" s="45">
        <f t="shared" si="37"/>
        <v>140780.34</v>
      </c>
    </row>
    <row r="79" spans="1:22" x14ac:dyDescent="0.2">
      <c r="A79" s="50">
        <v>46844</v>
      </c>
      <c r="B79" s="29">
        <v>7</v>
      </c>
      <c r="C79" s="37">
        <f t="shared" si="26"/>
        <v>73</v>
      </c>
      <c r="D79" s="48">
        <f t="shared" si="27"/>
        <v>8.0000000000000002E-3</v>
      </c>
      <c r="E79" s="48">
        <f t="shared" si="27"/>
        <v>1.00094E-2</v>
      </c>
      <c r="F79" s="48">
        <f t="shared" si="16"/>
        <v>1.8009400000000002E-2</v>
      </c>
      <c r="G79" s="38">
        <f t="shared" si="28"/>
        <v>445.19093535708942</v>
      </c>
      <c r="H79" s="39">
        <f t="shared" si="29"/>
        <v>203.74569999650004</v>
      </c>
      <c r="I79" s="39">
        <f t="shared" si="30"/>
        <v>241.44523536058935</v>
      </c>
      <c r="J79" s="39">
        <v>0</v>
      </c>
      <c r="K79" s="40">
        <f t="shared" si="31"/>
        <v>135518.12</v>
      </c>
      <c r="L79" s="39">
        <f t="shared" si="24"/>
        <v>229.43844170604098</v>
      </c>
      <c r="M79" s="29">
        <v>7</v>
      </c>
      <c r="N79" s="37">
        <f t="shared" si="32"/>
        <v>73</v>
      </c>
      <c r="O79" s="48">
        <f t="shared" si="33"/>
        <v>8.0000000000000002E-3</v>
      </c>
      <c r="P79" s="48">
        <f t="shared" si="33"/>
        <v>3.703E-2</v>
      </c>
      <c r="Q79" s="48">
        <f t="shared" si="17"/>
        <v>4.5030000000000001E-2</v>
      </c>
      <c r="R79" s="38">
        <f t="shared" si="34"/>
        <v>674.62937706313039</v>
      </c>
      <c r="S79" s="39">
        <f t="shared" si="25"/>
        <v>528.27822585000001</v>
      </c>
      <c r="T79" s="39">
        <f t="shared" si="35"/>
        <v>146.35115121313041</v>
      </c>
      <c r="U79" s="39">
        <f t="shared" si="36"/>
        <v>0</v>
      </c>
      <c r="V79" s="40">
        <f t="shared" si="37"/>
        <v>140633.99</v>
      </c>
    </row>
    <row r="80" spans="1:22" x14ac:dyDescent="0.2">
      <c r="A80" s="50">
        <v>46874</v>
      </c>
      <c r="B80" s="36"/>
      <c r="C80" s="37">
        <f t="shared" si="26"/>
        <v>74</v>
      </c>
      <c r="D80" s="48">
        <f t="shared" si="27"/>
        <v>8.0000000000000002E-3</v>
      </c>
      <c r="E80" s="48">
        <f t="shared" si="27"/>
        <v>1.00094E-2</v>
      </c>
      <c r="F80" s="48">
        <f t="shared" si="16"/>
        <v>1.8009400000000002E-2</v>
      </c>
      <c r="G80" s="38">
        <f t="shared" si="28"/>
        <v>445.19091970476023</v>
      </c>
      <c r="H80" s="39">
        <f t="shared" si="29"/>
        <v>203.38333586066668</v>
      </c>
      <c r="I80" s="39">
        <f t="shared" si="30"/>
        <v>241.80758384409356</v>
      </c>
      <c r="J80" s="39">
        <v>0</v>
      </c>
      <c r="K80" s="40">
        <f t="shared" si="31"/>
        <v>135276.31</v>
      </c>
      <c r="L80" s="39">
        <f t="shared" si="24"/>
        <v>229.43846288080618</v>
      </c>
      <c r="M80" s="36"/>
      <c r="N80" s="37">
        <f t="shared" si="32"/>
        <v>74</v>
      </c>
      <c r="O80" s="48">
        <f t="shared" si="33"/>
        <v>8.0000000000000002E-3</v>
      </c>
      <c r="P80" s="48">
        <f t="shared" si="33"/>
        <v>3.703E-2</v>
      </c>
      <c r="Q80" s="48">
        <f t="shared" si="17"/>
        <v>4.5030000000000001E-2</v>
      </c>
      <c r="R80" s="38">
        <f t="shared" si="34"/>
        <v>674.62938258556642</v>
      </c>
      <c r="S80" s="39">
        <f t="shared" si="25"/>
        <v>527.72904747500002</v>
      </c>
      <c r="T80" s="39">
        <f t="shared" si="35"/>
        <v>146.90033511056637</v>
      </c>
      <c r="U80" s="39">
        <f t="shared" si="36"/>
        <v>0</v>
      </c>
      <c r="V80" s="40">
        <f t="shared" si="37"/>
        <v>140487.09</v>
      </c>
    </row>
    <row r="81" spans="1:22" x14ac:dyDescent="0.2">
      <c r="A81" s="50">
        <v>46905</v>
      </c>
      <c r="B81" s="36"/>
      <c r="C81" s="37">
        <f t="shared" si="26"/>
        <v>75</v>
      </c>
      <c r="D81" s="48">
        <f t="shared" si="27"/>
        <v>8.0000000000000002E-3</v>
      </c>
      <c r="E81" s="48">
        <f t="shared" si="27"/>
        <v>1.00094E-2</v>
      </c>
      <c r="F81" s="48">
        <f t="shared" si="16"/>
        <v>1.8009400000000002E-2</v>
      </c>
      <c r="G81" s="38">
        <f t="shared" si="28"/>
        <v>445.19091175325241</v>
      </c>
      <c r="H81" s="39">
        <f t="shared" si="29"/>
        <v>203.02043144283334</v>
      </c>
      <c r="I81" s="39">
        <f t="shared" si="30"/>
        <v>242.17048031041907</v>
      </c>
      <c r="J81" s="39">
        <v>0</v>
      </c>
      <c r="K81" s="40">
        <f t="shared" si="31"/>
        <v>135034.14000000001</v>
      </c>
      <c r="L81" s="39">
        <f t="shared" si="24"/>
        <v>229.4384724415396</v>
      </c>
      <c r="M81" s="36"/>
      <c r="N81" s="37">
        <f t="shared" si="32"/>
        <v>75</v>
      </c>
      <c r="O81" s="48">
        <f t="shared" si="33"/>
        <v>8.0000000000000002E-3</v>
      </c>
      <c r="P81" s="48">
        <f t="shared" si="33"/>
        <v>3.703E-2</v>
      </c>
      <c r="Q81" s="48">
        <f t="shared" si="17"/>
        <v>4.5030000000000001E-2</v>
      </c>
      <c r="R81" s="38">
        <f t="shared" si="34"/>
        <v>674.62938419479201</v>
      </c>
      <c r="S81" s="39">
        <f t="shared" si="25"/>
        <v>527.17780522500004</v>
      </c>
      <c r="T81" s="39">
        <f t="shared" si="35"/>
        <v>147.45157896979202</v>
      </c>
      <c r="U81" s="39">
        <f t="shared" si="36"/>
        <v>0</v>
      </c>
      <c r="V81" s="40">
        <f t="shared" si="37"/>
        <v>140339.64000000001</v>
      </c>
    </row>
    <row r="82" spans="1:22" x14ac:dyDescent="0.2">
      <c r="A82" s="50">
        <v>46935</v>
      </c>
      <c r="B82" s="36"/>
      <c r="C82" s="37">
        <f t="shared" si="26"/>
        <v>76</v>
      </c>
      <c r="D82" s="48">
        <f t="shared" si="27"/>
        <v>8.0000000000000002E-3</v>
      </c>
      <c r="E82" s="48">
        <f t="shared" si="27"/>
        <v>1.00094E-2</v>
      </c>
      <c r="F82" s="48">
        <f t="shared" si="16"/>
        <v>1.8009400000000002E-2</v>
      </c>
      <c r="G82" s="38">
        <f t="shared" si="28"/>
        <v>445.1909133367767</v>
      </c>
      <c r="H82" s="39">
        <f t="shared" si="29"/>
        <v>202.65698674300003</v>
      </c>
      <c r="I82" s="39">
        <f t="shared" si="30"/>
        <v>242.5339265937767</v>
      </c>
      <c r="J82" s="39">
        <v>0</v>
      </c>
      <c r="K82" s="40">
        <f t="shared" si="31"/>
        <v>134791.60999999999</v>
      </c>
      <c r="L82" s="39">
        <f t="shared" si="24"/>
        <v>229.43847844831157</v>
      </c>
      <c r="M82" s="36"/>
      <c r="N82" s="37">
        <f t="shared" si="32"/>
        <v>76</v>
      </c>
      <c r="O82" s="48">
        <f t="shared" si="33"/>
        <v>8.0000000000000002E-3</v>
      </c>
      <c r="P82" s="48">
        <f t="shared" si="33"/>
        <v>3.703E-2</v>
      </c>
      <c r="Q82" s="48">
        <f t="shared" si="17"/>
        <v>4.5030000000000001E-2</v>
      </c>
      <c r="R82" s="38">
        <f t="shared" si="34"/>
        <v>674.62939178508827</v>
      </c>
      <c r="S82" s="39">
        <f t="shared" si="25"/>
        <v>526.62449910000009</v>
      </c>
      <c r="T82" s="39">
        <f t="shared" si="35"/>
        <v>148.00489268508821</v>
      </c>
      <c r="U82" s="39">
        <f t="shared" si="36"/>
        <v>0</v>
      </c>
      <c r="V82" s="40">
        <f t="shared" si="37"/>
        <v>140191.64000000001</v>
      </c>
    </row>
    <row r="83" spans="1:22" x14ac:dyDescent="0.2">
      <c r="A83" s="50">
        <v>46966</v>
      </c>
      <c r="B83" s="36"/>
      <c r="C83" s="37">
        <f t="shared" si="26"/>
        <v>77</v>
      </c>
      <c r="D83" s="48">
        <f t="shared" si="27"/>
        <v>8.0000000000000002E-3</v>
      </c>
      <c r="E83" s="48">
        <f t="shared" si="27"/>
        <v>1.00094E-2</v>
      </c>
      <c r="F83" s="48">
        <f t="shared" ref="F83:F146" si="38">D83+E83</f>
        <v>1.8009400000000002E-2</v>
      </c>
      <c r="G83" s="38">
        <f t="shared" si="28"/>
        <v>445.19092630556537</v>
      </c>
      <c r="H83" s="39">
        <f t="shared" si="29"/>
        <v>202.29300176116666</v>
      </c>
      <c r="I83" s="39">
        <f t="shared" si="30"/>
        <v>242.89792454439871</v>
      </c>
      <c r="J83" s="39">
        <v>0</v>
      </c>
      <c r="K83" s="40">
        <f t="shared" si="31"/>
        <v>134548.71</v>
      </c>
      <c r="L83" s="39">
        <f t="shared" si="24"/>
        <v>229.43848902407439</v>
      </c>
      <c r="M83" s="36"/>
      <c r="N83" s="37">
        <f t="shared" si="32"/>
        <v>77</v>
      </c>
      <c r="O83" s="48">
        <f t="shared" si="33"/>
        <v>8.0000000000000002E-3</v>
      </c>
      <c r="P83" s="48">
        <f t="shared" si="33"/>
        <v>3.703E-2</v>
      </c>
      <c r="Q83" s="48">
        <f t="shared" ref="Q83:Q146" si="39">O83+P83</f>
        <v>4.5030000000000001E-2</v>
      </c>
      <c r="R83" s="38">
        <f t="shared" si="34"/>
        <v>674.62941532963976</v>
      </c>
      <c r="S83" s="39">
        <f t="shared" si="25"/>
        <v>526.06912910000005</v>
      </c>
      <c r="T83" s="39">
        <f t="shared" si="35"/>
        <v>148.56028622963967</v>
      </c>
      <c r="U83" s="39">
        <f t="shared" si="36"/>
        <v>0</v>
      </c>
      <c r="V83" s="40">
        <f t="shared" si="37"/>
        <v>140043.07999999999</v>
      </c>
    </row>
    <row r="84" spans="1:22" x14ac:dyDescent="0.2">
      <c r="A84" s="50">
        <v>46997</v>
      </c>
      <c r="B84" s="36"/>
      <c r="C84" s="37">
        <f t="shared" si="26"/>
        <v>78</v>
      </c>
      <c r="D84" s="48">
        <f t="shared" si="27"/>
        <v>8.0000000000000002E-3</v>
      </c>
      <c r="E84" s="48">
        <f t="shared" si="27"/>
        <v>1.00094E-2</v>
      </c>
      <c r="F84" s="48">
        <f t="shared" si="38"/>
        <v>1.8009400000000002E-2</v>
      </c>
      <c r="G84" s="38">
        <f t="shared" si="28"/>
        <v>445.19091943835735</v>
      </c>
      <c r="H84" s="39">
        <f t="shared" si="29"/>
        <v>201.92846148949999</v>
      </c>
      <c r="I84" s="39">
        <f t="shared" si="30"/>
        <v>243.26245794885733</v>
      </c>
      <c r="J84" s="39">
        <v>0</v>
      </c>
      <c r="K84" s="40">
        <f t="shared" si="31"/>
        <v>134305.45000000001</v>
      </c>
      <c r="L84" s="39">
        <f t="shared" si="24"/>
        <v>229.43849727013605</v>
      </c>
      <c r="M84" s="36"/>
      <c r="N84" s="37">
        <f t="shared" si="32"/>
        <v>78</v>
      </c>
      <c r="O84" s="48">
        <f t="shared" si="33"/>
        <v>8.0000000000000002E-3</v>
      </c>
      <c r="P84" s="48">
        <f t="shared" si="33"/>
        <v>3.703E-2</v>
      </c>
      <c r="Q84" s="48">
        <f t="shared" si="39"/>
        <v>4.5030000000000001E-2</v>
      </c>
      <c r="R84" s="38">
        <f t="shared" si="34"/>
        <v>674.62941670849341</v>
      </c>
      <c r="S84" s="39">
        <f t="shared" si="25"/>
        <v>525.5116577</v>
      </c>
      <c r="T84" s="39">
        <f t="shared" si="35"/>
        <v>149.11775900849344</v>
      </c>
      <c r="U84" s="39">
        <f t="shared" si="36"/>
        <v>0</v>
      </c>
      <c r="V84" s="40">
        <f t="shared" si="37"/>
        <v>139893.96</v>
      </c>
    </row>
    <row r="85" spans="1:22" x14ac:dyDescent="0.2">
      <c r="A85" s="50">
        <v>47027</v>
      </c>
      <c r="B85" s="36"/>
      <c r="C85" s="37">
        <f t="shared" si="26"/>
        <v>79</v>
      </c>
      <c r="D85" s="48">
        <f t="shared" si="27"/>
        <v>8.0000000000000002E-3</v>
      </c>
      <c r="E85" s="48">
        <f t="shared" si="27"/>
        <v>1.00094E-2</v>
      </c>
      <c r="F85" s="48">
        <f t="shared" si="38"/>
        <v>1.8009400000000002E-2</v>
      </c>
      <c r="G85" s="38">
        <f t="shared" si="28"/>
        <v>445.19092758587885</v>
      </c>
      <c r="H85" s="39">
        <f t="shared" si="29"/>
        <v>201.56338093583338</v>
      </c>
      <c r="I85" s="39">
        <f t="shared" si="30"/>
        <v>243.62754665004547</v>
      </c>
      <c r="J85" s="39">
        <v>0</v>
      </c>
      <c r="K85" s="40">
        <f t="shared" si="31"/>
        <v>134061.82</v>
      </c>
      <c r="L85" s="39">
        <f t="shared" si="24"/>
        <v>229.43847831558071</v>
      </c>
      <c r="M85" s="36"/>
      <c r="N85" s="37">
        <f t="shared" si="32"/>
        <v>79</v>
      </c>
      <c r="O85" s="48">
        <f t="shared" si="33"/>
        <v>8.0000000000000002E-3</v>
      </c>
      <c r="P85" s="48">
        <f t="shared" si="33"/>
        <v>3.703E-2</v>
      </c>
      <c r="Q85" s="48">
        <f t="shared" si="39"/>
        <v>4.5030000000000001E-2</v>
      </c>
      <c r="R85" s="38">
        <f t="shared" si="34"/>
        <v>674.62940590145956</v>
      </c>
      <c r="S85" s="39">
        <f t="shared" si="25"/>
        <v>524.95208490000005</v>
      </c>
      <c r="T85" s="39">
        <f t="shared" si="35"/>
        <v>149.67732100145952</v>
      </c>
      <c r="U85" s="39">
        <f t="shared" si="36"/>
        <v>0</v>
      </c>
      <c r="V85" s="40">
        <f t="shared" si="37"/>
        <v>139744.28</v>
      </c>
    </row>
    <row r="86" spans="1:22" x14ac:dyDescent="0.2">
      <c r="A86" s="50">
        <v>47058</v>
      </c>
      <c r="B86" s="36"/>
      <c r="C86" s="37">
        <f t="shared" si="26"/>
        <v>80</v>
      </c>
      <c r="D86" s="48">
        <f t="shared" si="27"/>
        <v>8.0000000000000002E-3</v>
      </c>
      <c r="E86" s="48">
        <f t="shared" si="27"/>
        <v>1.00094E-2</v>
      </c>
      <c r="F86" s="48">
        <f t="shared" si="38"/>
        <v>1.8009400000000002E-2</v>
      </c>
      <c r="G86" s="38">
        <f t="shared" si="28"/>
        <v>445.19091943882302</v>
      </c>
      <c r="H86" s="39">
        <f t="shared" si="29"/>
        <v>201.19774509233338</v>
      </c>
      <c r="I86" s="39">
        <f t="shared" si="30"/>
        <v>243.99317434648964</v>
      </c>
      <c r="J86" s="39">
        <v>0</v>
      </c>
      <c r="K86" s="40">
        <f t="shared" si="31"/>
        <v>133817.82999999999</v>
      </c>
      <c r="L86" s="39">
        <f t="shared" si="24"/>
        <v>229.43847352950502</v>
      </c>
      <c r="M86" s="36"/>
      <c r="N86" s="37">
        <f t="shared" si="32"/>
        <v>80</v>
      </c>
      <c r="O86" s="48">
        <f t="shared" si="33"/>
        <v>8.0000000000000002E-3</v>
      </c>
      <c r="P86" s="48">
        <f t="shared" si="33"/>
        <v>3.703E-2</v>
      </c>
      <c r="Q86" s="48">
        <f t="shared" si="39"/>
        <v>4.5030000000000001E-2</v>
      </c>
      <c r="R86" s="38">
        <f t="shared" si="34"/>
        <v>674.62939296832803</v>
      </c>
      <c r="S86" s="39">
        <f t="shared" si="25"/>
        <v>524.39041070000007</v>
      </c>
      <c r="T86" s="39">
        <f t="shared" si="35"/>
        <v>150.23898226832799</v>
      </c>
      <c r="U86" s="39">
        <f t="shared" si="36"/>
        <v>0</v>
      </c>
      <c r="V86" s="40">
        <f t="shared" si="37"/>
        <v>139594.04</v>
      </c>
    </row>
    <row r="87" spans="1:22" x14ac:dyDescent="0.2">
      <c r="A87" s="50">
        <v>47088</v>
      </c>
      <c r="B87" s="36"/>
      <c r="C87" s="37">
        <f t="shared" si="26"/>
        <v>81</v>
      </c>
      <c r="D87" s="48">
        <f t="shared" si="27"/>
        <v>8.0000000000000002E-3</v>
      </c>
      <c r="E87" s="48">
        <f t="shared" si="27"/>
        <v>1.00094E-2</v>
      </c>
      <c r="F87" s="48">
        <f t="shared" si="38"/>
        <v>1.8009400000000002E-2</v>
      </c>
      <c r="G87" s="38">
        <f t="shared" si="28"/>
        <v>445.19092999937584</v>
      </c>
      <c r="H87" s="39">
        <f t="shared" si="29"/>
        <v>200.83156896683334</v>
      </c>
      <c r="I87" s="39">
        <f t="shared" si="30"/>
        <v>244.35936103254249</v>
      </c>
      <c r="J87" s="39">
        <v>0</v>
      </c>
      <c r="K87" s="40">
        <f t="shared" si="31"/>
        <v>133573.47</v>
      </c>
      <c r="L87" s="39">
        <f t="shared" si="24"/>
        <v>229.43845805046362</v>
      </c>
      <c r="M87" s="36"/>
      <c r="N87" s="37">
        <f t="shared" si="32"/>
        <v>81</v>
      </c>
      <c r="O87" s="48">
        <f t="shared" si="33"/>
        <v>8.0000000000000002E-3</v>
      </c>
      <c r="P87" s="48">
        <f t="shared" si="33"/>
        <v>3.703E-2</v>
      </c>
      <c r="Q87" s="48">
        <f t="shared" si="39"/>
        <v>4.5030000000000001E-2</v>
      </c>
      <c r="R87" s="38">
        <f t="shared" si="34"/>
        <v>674.62938804983946</v>
      </c>
      <c r="S87" s="39">
        <f t="shared" si="25"/>
        <v>523.82663510000009</v>
      </c>
      <c r="T87" s="39">
        <f t="shared" si="35"/>
        <v>150.80275294983937</v>
      </c>
      <c r="U87" s="39">
        <f t="shared" si="36"/>
        <v>0</v>
      </c>
      <c r="V87" s="40">
        <f t="shared" si="37"/>
        <v>139443.24</v>
      </c>
    </row>
    <row r="88" spans="1:22" x14ac:dyDescent="0.2">
      <c r="A88" s="50">
        <v>47119</v>
      </c>
      <c r="B88" s="36"/>
      <c r="C88" s="37">
        <f t="shared" si="26"/>
        <v>82</v>
      </c>
      <c r="D88" s="48">
        <f t="shared" si="27"/>
        <v>8.0000000000000002E-3</v>
      </c>
      <c r="E88" s="48">
        <f t="shared" si="27"/>
        <v>1.00094E-2</v>
      </c>
      <c r="F88" s="48">
        <f t="shared" si="38"/>
        <v>1.8009400000000002E-2</v>
      </c>
      <c r="G88" s="38">
        <f t="shared" si="28"/>
        <v>445.19092786974261</v>
      </c>
      <c r="H88" s="39">
        <f t="shared" si="29"/>
        <v>200.46483755150001</v>
      </c>
      <c r="I88" s="39">
        <f t="shared" si="30"/>
        <v>244.72609031824257</v>
      </c>
      <c r="J88" s="39">
        <v>0</v>
      </c>
      <c r="K88" s="40">
        <f t="shared" si="31"/>
        <v>133328.74</v>
      </c>
      <c r="L88" s="39">
        <f t="shared" si="24"/>
        <v>229.43847349892735</v>
      </c>
      <c r="M88" s="36"/>
      <c r="N88" s="37">
        <f t="shared" si="32"/>
        <v>82</v>
      </c>
      <c r="O88" s="48">
        <f t="shared" si="33"/>
        <v>8.0000000000000002E-3</v>
      </c>
      <c r="P88" s="48">
        <f t="shared" si="33"/>
        <v>3.703E-2</v>
      </c>
      <c r="Q88" s="48">
        <f t="shared" si="39"/>
        <v>4.5030000000000001E-2</v>
      </c>
      <c r="R88" s="38">
        <f t="shared" si="34"/>
        <v>674.62940136866996</v>
      </c>
      <c r="S88" s="39">
        <f t="shared" si="25"/>
        <v>523.26075809999998</v>
      </c>
      <c r="T88" s="39">
        <f t="shared" si="35"/>
        <v>151.36864326867004</v>
      </c>
      <c r="U88" s="39">
        <f t="shared" si="36"/>
        <v>0</v>
      </c>
      <c r="V88" s="40">
        <f t="shared" si="37"/>
        <v>139291.87</v>
      </c>
    </row>
    <row r="89" spans="1:22" x14ac:dyDescent="0.2">
      <c r="A89" s="50">
        <v>47150</v>
      </c>
      <c r="B89" s="36"/>
      <c r="C89" s="37">
        <f t="shared" si="26"/>
        <v>83</v>
      </c>
      <c r="D89" s="48">
        <f t="shared" ref="D89:E104" si="40">D88</f>
        <v>8.0000000000000002E-3</v>
      </c>
      <c r="E89" s="48">
        <f t="shared" si="40"/>
        <v>1.00094E-2</v>
      </c>
      <c r="F89" s="48">
        <f t="shared" si="38"/>
        <v>1.8009400000000002E-2</v>
      </c>
      <c r="G89" s="38">
        <f t="shared" si="28"/>
        <v>445.1909148151318</v>
      </c>
      <c r="H89" s="39">
        <f t="shared" si="29"/>
        <v>200.09755084633335</v>
      </c>
      <c r="I89" s="39">
        <f t="shared" si="30"/>
        <v>245.09336396879843</v>
      </c>
      <c r="J89" s="39">
        <v>0</v>
      </c>
      <c r="K89" s="40">
        <f t="shared" si="31"/>
        <v>133083.65</v>
      </c>
      <c r="L89" s="39">
        <f t="shared" si="24"/>
        <v>229.43847998250988</v>
      </c>
      <c r="M89" s="36"/>
      <c r="N89" s="37">
        <f t="shared" si="32"/>
        <v>83</v>
      </c>
      <c r="O89" s="48">
        <f t="shared" ref="O89:P104" si="41">O88</f>
        <v>8.0000000000000002E-3</v>
      </c>
      <c r="P89" s="48">
        <f t="shared" si="41"/>
        <v>3.703E-2</v>
      </c>
      <c r="Q89" s="48">
        <f t="shared" si="39"/>
        <v>4.5030000000000001E-2</v>
      </c>
      <c r="R89" s="38">
        <f t="shared" si="34"/>
        <v>674.62939479764168</v>
      </c>
      <c r="S89" s="39">
        <f t="shared" si="25"/>
        <v>522.69274217500003</v>
      </c>
      <c r="T89" s="39">
        <f t="shared" si="35"/>
        <v>151.93665262264162</v>
      </c>
      <c r="U89" s="39">
        <f t="shared" si="36"/>
        <v>0</v>
      </c>
      <c r="V89" s="40">
        <f t="shared" si="37"/>
        <v>139139.93</v>
      </c>
    </row>
    <row r="90" spans="1:22" x14ac:dyDescent="0.2">
      <c r="A90" s="50">
        <v>47178</v>
      </c>
      <c r="B90" s="36"/>
      <c r="C90" s="41">
        <f t="shared" si="26"/>
        <v>84</v>
      </c>
      <c r="D90" s="42">
        <f t="shared" si="40"/>
        <v>8.0000000000000002E-3</v>
      </c>
      <c r="E90" s="42">
        <f t="shared" si="40"/>
        <v>1.00094E-2</v>
      </c>
      <c r="F90" s="42">
        <f t="shared" si="38"/>
        <v>1.8009400000000002E-2</v>
      </c>
      <c r="G90" s="43">
        <f t="shared" si="28"/>
        <v>445.19092606826763</v>
      </c>
      <c r="H90" s="44">
        <f t="shared" si="29"/>
        <v>199.72972385916668</v>
      </c>
      <c r="I90" s="44">
        <f t="shared" si="30"/>
        <v>245.46120220910095</v>
      </c>
      <c r="J90" s="44">
        <v>0</v>
      </c>
      <c r="K90" s="45">
        <f t="shared" si="31"/>
        <v>132838.19</v>
      </c>
      <c r="L90" s="39">
        <f t="shared" si="24"/>
        <v>229.43845249938812</v>
      </c>
      <c r="M90" s="36"/>
      <c r="N90" s="41">
        <f t="shared" si="32"/>
        <v>84</v>
      </c>
      <c r="O90" s="42">
        <f t="shared" si="41"/>
        <v>8.0000000000000002E-3</v>
      </c>
      <c r="P90" s="42">
        <f t="shared" si="41"/>
        <v>3.703E-2</v>
      </c>
      <c r="Q90" s="42">
        <f t="shared" si="39"/>
        <v>4.5030000000000001E-2</v>
      </c>
      <c r="R90" s="43">
        <f t="shared" si="34"/>
        <v>674.62937856765575</v>
      </c>
      <c r="S90" s="44">
        <f t="shared" si="25"/>
        <v>522.12258732500004</v>
      </c>
      <c r="T90" s="44">
        <f t="shared" si="35"/>
        <v>152.50679124265574</v>
      </c>
      <c r="U90" s="44">
        <f t="shared" si="36"/>
        <v>0</v>
      </c>
      <c r="V90" s="45">
        <f t="shared" si="37"/>
        <v>138987.42000000001</v>
      </c>
    </row>
    <row r="91" spans="1:22" x14ac:dyDescent="0.2">
      <c r="A91" s="50">
        <v>47209</v>
      </c>
      <c r="B91" s="36">
        <v>8</v>
      </c>
      <c r="C91" s="37">
        <f t="shared" si="26"/>
        <v>85</v>
      </c>
      <c r="D91" s="48">
        <f t="shared" si="40"/>
        <v>8.0000000000000002E-3</v>
      </c>
      <c r="E91" s="48">
        <f t="shared" si="40"/>
        <v>1.00094E-2</v>
      </c>
      <c r="F91" s="48">
        <f t="shared" si="38"/>
        <v>1.8009400000000002E-2</v>
      </c>
      <c r="G91" s="38">
        <f t="shared" si="28"/>
        <v>445.19093009732416</v>
      </c>
      <c r="H91" s="39">
        <f t="shared" si="29"/>
        <v>199.36134158216669</v>
      </c>
      <c r="I91" s="39">
        <f t="shared" si="30"/>
        <v>245.82958851515747</v>
      </c>
      <c r="J91" s="39">
        <v>0</v>
      </c>
      <c r="K91" s="40">
        <f t="shared" si="31"/>
        <v>132592.35999999999</v>
      </c>
      <c r="L91" s="39">
        <f t="shared" si="24"/>
        <v>229.43843289538307</v>
      </c>
      <c r="M91" s="36">
        <v>8</v>
      </c>
      <c r="N91" s="37">
        <f t="shared" si="32"/>
        <v>85</v>
      </c>
      <c r="O91" s="48">
        <f t="shared" si="41"/>
        <v>8.0000000000000002E-3</v>
      </c>
      <c r="P91" s="48">
        <f t="shared" si="41"/>
        <v>3.703E-2</v>
      </c>
      <c r="Q91" s="48">
        <f t="shared" si="39"/>
        <v>4.5030000000000001E-2</v>
      </c>
      <c r="R91" s="38">
        <f t="shared" si="34"/>
        <v>674.62936299270723</v>
      </c>
      <c r="S91" s="39">
        <f t="shared" si="25"/>
        <v>521.55029355000011</v>
      </c>
      <c r="T91" s="39">
        <f t="shared" si="35"/>
        <v>153.07906944270709</v>
      </c>
      <c r="U91" s="39">
        <f t="shared" si="36"/>
        <v>0</v>
      </c>
      <c r="V91" s="40">
        <f t="shared" si="37"/>
        <v>138834.34</v>
      </c>
    </row>
    <row r="92" spans="1:22" x14ac:dyDescent="0.2">
      <c r="A92" s="50">
        <v>47239</v>
      </c>
      <c r="B92" s="36"/>
      <c r="C92" s="37">
        <f t="shared" si="26"/>
        <v>86</v>
      </c>
      <c r="D92" s="48">
        <f t="shared" si="40"/>
        <v>8.0000000000000002E-3</v>
      </c>
      <c r="E92" s="48">
        <f t="shared" si="40"/>
        <v>1.00094E-2</v>
      </c>
      <c r="F92" s="48">
        <f t="shared" si="38"/>
        <v>1.8009400000000002E-2</v>
      </c>
      <c r="G92" s="38">
        <f t="shared" si="28"/>
        <v>445.19092871572633</v>
      </c>
      <c r="H92" s="39">
        <f t="shared" si="29"/>
        <v>198.99240401533334</v>
      </c>
      <c r="I92" s="39">
        <f t="shared" si="30"/>
        <v>246.19852470039299</v>
      </c>
      <c r="J92" s="39">
        <v>0</v>
      </c>
      <c r="K92" s="40">
        <f t="shared" si="31"/>
        <v>132346.16</v>
      </c>
      <c r="L92" s="39">
        <f t="shared" si="24"/>
        <v>229.4384297551797</v>
      </c>
      <c r="M92" s="36"/>
      <c r="N92" s="37">
        <f t="shared" si="32"/>
        <v>86</v>
      </c>
      <c r="O92" s="48">
        <f t="shared" si="41"/>
        <v>8.0000000000000002E-3</v>
      </c>
      <c r="P92" s="48">
        <f t="shared" si="41"/>
        <v>3.703E-2</v>
      </c>
      <c r="Q92" s="48">
        <f t="shared" si="39"/>
        <v>4.5030000000000001E-2</v>
      </c>
      <c r="R92" s="38">
        <f t="shared" si="34"/>
        <v>674.62935847090603</v>
      </c>
      <c r="S92" s="39">
        <f t="shared" si="25"/>
        <v>520.97586085</v>
      </c>
      <c r="T92" s="39">
        <f t="shared" si="35"/>
        <v>153.65349762090599</v>
      </c>
      <c r="U92" s="39">
        <f t="shared" si="36"/>
        <v>0</v>
      </c>
      <c r="V92" s="40">
        <f t="shared" si="37"/>
        <v>138680.69</v>
      </c>
    </row>
    <row r="93" spans="1:22" x14ac:dyDescent="0.2">
      <c r="A93" s="50">
        <v>47270</v>
      </c>
      <c r="B93" s="36"/>
      <c r="C93" s="37">
        <f t="shared" si="26"/>
        <v>87</v>
      </c>
      <c r="D93" s="48">
        <f t="shared" si="40"/>
        <v>8.0000000000000002E-3</v>
      </c>
      <c r="E93" s="48">
        <f t="shared" si="40"/>
        <v>1.00094E-2</v>
      </c>
      <c r="F93" s="48">
        <f t="shared" si="38"/>
        <v>1.8009400000000002E-2</v>
      </c>
      <c r="G93" s="38">
        <f t="shared" si="28"/>
        <v>445.19092375305877</v>
      </c>
      <c r="H93" s="39">
        <f t="shared" si="29"/>
        <v>198.62291115866668</v>
      </c>
      <c r="I93" s="39">
        <f t="shared" si="30"/>
        <v>246.56801259439212</v>
      </c>
      <c r="J93" s="39">
        <v>0</v>
      </c>
      <c r="K93" s="40">
        <f t="shared" si="31"/>
        <v>132099.59</v>
      </c>
      <c r="L93" s="39">
        <f t="shared" si="24"/>
        <v>229.438451732457</v>
      </c>
      <c r="M93" s="36"/>
      <c r="N93" s="37">
        <f t="shared" si="32"/>
        <v>87</v>
      </c>
      <c r="O93" s="48">
        <f t="shared" si="41"/>
        <v>8.0000000000000002E-3</v>
      </c>
      <c r="P93" s="48">
        <f t="shared" si="41"/>
        <v>3.703E-2</v>
      </c>
      <c r="Q93" s="48">
        <f t="shared" si="39"/>
        <v>4.5030000000000001E-2</v>
      </c>
      <c r="R93" s="38">
        <f t="shared" si="34"/>
        <v>674.62937548551577</v>
      </c>
      <c r="S93" s="39">
        <f t="shared" si="25"/>
        <v>520.39928922500008</v>
      </c>
      <c r="T93" s="39">
        <f t="shared" si="35"/>
        <v>154.23008626051572</v>
      </c>
      <c r="U93" s="39">
        <f t="shared" si="36"/>
        <v>0</v>
      </c>
      <c r="V93" s="40">
        <f t="shared" si="37"/>
        <v>138526.46</v>
      </c>
    </row>
    <row r="94" spans="1:22" x14ac:dyDescent="0.2">
      <c r="A94" s="50">
        <v>47300</v>
      </c>
      <c r="B94" s="36"/>
      <c r="C94" s="37">
        <f t="shared" si="26"/>
        <v>88</v>
      </c>
      <c r="D94" s="48">
        <f t="shared" si="40"/>
        <v>8.0000000000000002E-3</v>
      </c>
      <c r="E94" s="48">
        <f t="shared" si="40"/>
        <v>1.00094E-2</v>
      </c>
      <c r="F94" s="48">
        <f t="shared" si="38"/>
        <v>1.8009400000000002E-2</v>
      </c>
      <c r="G94" s="38">
        <f t="shared" si="28"/>
        <v>445.19091705527171</v>
      </c>
      <c r="H94" s="39">
        <f t="shared" si="29"/>
        <v>198.25286301216667</v>
      </c>
      <c r="I94" s="39">
        <f t="shared" si="30"/>
        <v>246.93805404310507</v>
      </c>
      <c r="J94" s="39">
        <v>0</v>
      </c>
      <c r="K94" s="40">
        <f t="shared" si="31"/>
        <v>131852.65</v>
      </c>
      <c r="L94" s="39">
        <f t="shared" si="24"/>
        <v>229.43845885033602</v>
      </c>
      <c r="M94" s="36"/>
      <c r="N94" s="37">
        <f t="shared" si="32"/>
        <v>88</v>
      </c>
      <c r="O94" s="48">
        <f t="shared" si="41"/>
        <v>8.0000000000000002E-3</v>
      </c>
      <c r="P94" s="48">
        <f t="shared" si="41"/>
        <v>3.703E-2</v>
      </c>
      <c r="Q94" s="48">
        <f t="shared" si="39"/>
        <v>4.5030000000000001E-2</v>
      </c>
      <c r="R94" s="38">
        <f t="shared" si="34"/>
        <v>674.62937590560773</v>
      </c>
      <c r="S94" s="39">
        <f t="shared" si="25"/>
        <v>519.82054114999994</v>
      </c>
      <c r="T94" s="39">
        <f t="shared" si="35"/>
        <v>154.80883475560782</v>
      </c>
      <c r="U94" s="39">
        <f t="shared" si="36"/>
        <v>0</v>
      </c>
      <c r="V94" s="40">
        <f t="shared" si="37"/>
        <v>138371.65</v>
      </c>
    </row>
    <row r="95" spans="1:22" x14ac:dyDescent="0.2">
      <c r="A95" s="50">
        <v>47331</v>
      </c>
      <c r="B95" s="36"/>
      <c r="C95" s="37">
        <f t="shared" si="26"/>
        <v>89</v>
      </c>
      <c r="D95" s="48">
        <f t="shared" si="40"/>
        <v>8.0000000000000002E-3</v>
      </c>
      <c r="E95" s="48">
        <f t="shared" si="40"/>
        <v>1.00094E-2</v>
      </c>
      <c r="F95" s="48">
        <f t="shared" si="38"/>
        <v>1.8009400000000002E-2</v>
      </c>
      <c r="G95" s="38">
        <f t="shared" si="28"/>
        <v>445.1909104848894</v>
      </c>
      <c r="H95" s="39">
        <f t="shared" si="29"/>
        <v>197.88225957583333</v>
      </c>
      <c r="I95" s="39">
        <f t="shared" si="30"/>
        <v>247.3086509090561</v>
      </c>
      <c r="J95" s="39">
        <v>0</v>
      </c>
      <c r="K95" s="40">
        <f t="shared" si="31"/>
        <v>131605.34</v>
      </c>
      <c r="L95" s="39">
        <f t="shared" si="24"/>
        <v>229.43845973958298</v>
      </c>
      <c r="M95" s="36"/>
      <c r="N95" s="37">
        <f t="shared" si="32"/>
        <v>89</v>
      </c>
      <c r="O95" s="48">
        <f t="shared" si="41"/>
        <v>8.0000000000000002E-3</v>
      </c>
      <c r="P95" s="48">
        <f t="shared" si="41"/>
        <v>3.703E-2</v>
      </c>
      <c r="Q95" s="48">
        <f t="shared" si="39"/>
        <v>4.5030000000000001E-2</v>
      </c>
      <c r="R95" s="38">
        <f t="shared" si="34"/>
        <v>674.62937022447238</v>
      </c>
      <c r="S95" s="39">
        <f t="shared" si="25"/>
        <v>519.23961662500005</v>
      </c>
      <c r="T95" s="39">
        <f t="shared" si="35"/>
        <v>155.38975359947233</v>
      </c>
      <c r="U95" s="39">
        <f t="shared" si="36"/>
        <v>0</v>
      </c>
      <c r="V95" s="40">
        <f t="shared" si="37"/>
        <v>138216.26</v>
      </c>
    </row>
    <row r="96" spans="1:22" x14ac:dyDescent="0.2">
      <c r="A96" s="50">
        <v>47362</v>
      </c>
      <c r="B96" s="36"/>
      <c r="C96" s="37">
        <f t="shared" si="26"/>
        <v>90</v>
      </c>
      <c r="D96" s="48">
        <f t="shared" si="40"/>
        <v>8.0000000000000002E-3</v>
      </c>
      <c r="E96" s="48">
        <f t="shared" si="40"/>
        <v>1.00094E-2</v>
      </c>
      <c r="F96" s="48">
        <f t="shared" si="38"/>
        <v>1.8009400000000002E-2</v>
      </c>
      <c r="G96" s="38">
        <f t="shared" si="28"/>
        <v>445.19090592122188</v>
      </c>
      <c r="H96" s="39">
        <f t="shared" si="29"/>
        <v>197.51110084966669</v>
      </c>
      <c r="I96" s="39">
        <f t="shared" si="30"/>
        <v>247.67980507155519</v>
      </c>
      <c r="J96" s="39">
        <v>0</v>
      </c>
      <c r="K96" s="40">
        <f t="shared" si="31"/>
        <v>131357.66</v>
      </c>
      <c r="L96" s="39">
        <f t="shared" si="24"/>
        <v>229.43846310057711</v>
      </c>
      <c r="M96" s="36"/>
      <c r="N96" s="37">
        <f t="shared" si="32"/>
        <v>90</v>
      </c>
      <c r="O96" s="48">
        <f t="shared" si="41"/>
        <v>8.0000000000000002E-3</v>
      </c>
      <c r="P96" s="48">
        <f t="shared" si="41"/>
        <v>3.703E-2</v>
      </c>
      <c r="Q96" s="48">
        <f t="shared" si="39"/>
        <v>4.5030000000000001E-2</v>
      </c>
      <c r="R96" s="38">
        <f t="shared" si="34"/>
        <v>674.62936902179899</v>
      </c>
      <c r="S96" s="39">
        <f t="shared" si="25"/>
        <v>518.65651565000007</v>
      </c>
      <c r="T96" s="39">
        <f t="shared" si="35"/>
        <v>155.97285337179886</v>
      </c>
      <c r="U96" s="39">
        <f t="shared" si="36"/>
        <v>0</v>
      </c>
      <c r="V96" s="40">
        <f t="shared" si="37"/>
        <v>138060.29</v>
      </c>
    </row>
    <row r="97" spans="1:22" x14ac:dyDescent="0.2">
      <c r="A97" s="50">
        <v>47392</v>
      </c>
      <c r="B97" s="36"/>
      <c r="C97" s="37">
        <f t="shared" si="26"/>
        <v>91</v>
      </c>
      <c r="D97" s="48">
        <f t="shared" si="40"/>
        <v>8.0000000000000002E-3</v>
      </c>
      <c r="E97" s="48">
        <f t="shared" si="40"/>
        <v>1.00094E-2</v>
      </c>
      <c r="F97" s="48">
        <f t="shared" si="38"/>
        <v>1.8009400000000002E-2</v>
      </c>
      <c r="G97" s="38">
        <f t="shared" si="28"/>
        <v>445.19090526058005</v>
      </c>
      <c r="H97" s="39">
        <f t="shared" si="29"/>
        <v>197.13938683366669</v>
      </c>
      <c r="I97" s="39">
        <f t="shared" si="30"/>
        <v>248.05151842691333</v>
      </c>
      <c r="J97" s="39">
        <v>0</v>
      </c>
      <c r="K97" s="40">
        <f t="shared" si="31"/>
        <v>131109.60999999999</v>
      </c>
      <c r="L97" s="39">
        <f t="shared" si="24"/>
        <v>229.43847770417415</v>
      </c>
      <c r="M97" s="36"/>
      <c r="N97" s="37">
        <f t="shared" si="32"/>
        <v>91</v>
      </c>
      <c r="O97" s="48">
        <f t="shared" si="41"/>
        <v>8.0000000000000002E-3</v>
      </c>
      <c r="P97" s="48">
        <f t="shared" si="41"/>
        <v>3.703E-2</v>
      </c>
      <c r="Q97" s="48">
        <f t="shared" si="39"/>
        <v>4.5030000000000001E-2</v>
      </c>
      <c r="R97" s="38">
        <f t="shared" si="34"/>
        <v>674.6293829647542</v>
      </c>
      <c r="S97" s="39">
        <f t="shared" si="25"/>
        <v>518.071238225</v>
      </c>
      <c r="T97" s="39">
        <f t="shared" si="35"/>
        <v>156.55814473975417</v>
      </c>
      <c r="U97" s="39">
        <f t="shared" si="36"/>
        <v>0</v>
      </c>
      <c r="V97" s="40">
        <f t="shared" si="37"/>
        <v>137903.73000000001</v>
      </c>
    </row>
    <row r="98" spans="1:22" x14ac:dyDescent="0.2">
      <c r="A98" s="50">
        <v>47423</v>
      </c>
      <c r="B98" s="36"/>
      <c r="C98" s="37">
        <f t="shared" si="26"/>
        <v>92</v>
      </c>
      <c r="D98" s="48">
        <f t="shared" si="40"/>
        <v>8.0000000000000002E-3</v>
      </c>
      <c r="E98" s="48">
        <f t="shared" si="40"/>
        <v>1.00094E-2</v>
      </c>
      <c r="F98" s="48">
        <f t="shared" si="38"/>
        <v>1.8009400000000002E-2</v>
      </c>
      <c r="G98" s="38">
        <f t="shared" si="28"/>
        <v>445.19091041649381</v>
      </c>
      <c r="H98" s="39">
        <f t="shared" si="29"/>
        <v>196.76711752783334</v>
      </c>
      <c r="I98" s="39">
        <f t="shared" si="30"/>
        <v>248.4237928886605</v>
      </c>
      <c r="J98" s="39">
        <v>0</v>
      </c>
      <c r="K98" s="40">
        <f t="shared" si="31"/>
        <v>130861.19</v>
      </c>
      <c r="L98" s="39">
        <f t="shared" si="24"/>
        <v>229.43846347226906</v>
      </c>
      <c r="M98" s="36"/>
      <c r="N98" s="37">
        <f t="shared" si="32"/>
        <v>92</v>
      </c>
      <c r="O98" s="48">
        <f t="shared" si="41"/>
        <v>8.0000000000000002E-3</v>
      </c>
      <c r="P98" s="48">
        <f t="shared" si="41"/>
        <v>3.703E-2</v>
      </c>
      <c r="Q98" s="48">
        <f t="shared" si="39"/>
        <v>4.5030000000000001E-2</v>
      </c>
      <c r="R98" s="38">
        <f t="shared" si="34"/>
        <v>674.62937388876287</v>
      </c>
      <c r="S98" s="39">
        <f t="shared" si="25"/>
        <v>517.48374682500003</v>
      </c>
      <c r="T98" s="39">
        <f t="shared" si="35"/>
        <v>157.14562706376287</v>
      </c>
      <c r="U98" s="39">
        <f t="shared" si="36"/>
        <v>0</v>
      </c>
      <c r="V98" s="40">
        <f t="shared" si="37"/>
        <v>137746.57999999999</v>
      </c>
    </row>
    <row r="99" spans="1:22" x14ac:dyDescent="0.2">
      <c r="A99" s="50">
        <v>47453</v>
      </c>
      <c r="B99" s="36"/>
      <c r="C99" s="37">
        <f t="shared" si="26"/>
        <v>93</v>
      </c>
      <c r="D99" s="48">
        <f t="shared" si="40"/>
        <v>8.0000000000000002E-3</v>
      </c>
      <c r="E99" s="48">
        <f t="shared" si="40"/>
        <v>1.00094E-2</v>
      </c>
      <c r="F99" s="48">
        <f t="shared" si="38"/>
        <v>1.8009400000000002E-2</v>
      </c>
      <c r="G99" s="38">
        <f t="shared" si="28"/>
        <v>445.1909233199346</v>
      </c>
      <c r="H99" s="39">
        <f t="shared" si="29"/>
        <v>196.39429293216671</v>
      </c>
      <c r="I99" s="39">
        <f t="shared" si="30"/>
        <v>248.79663038776789</v>
      </c>
      <c r="J99" s="39">
        <v>0</v>
      </c>
      <c r="K99" s="40">
        <f t="shared" si="31"/>
        <v>130612.39</v>
      </c>
      <c r="L99" s="39">
        <f t="shared" si="24"/>
        <v>229.43842915188173</v>
      </c>
      <c r="M99" s="36"/>
      <c r="N99" s="37">
        <f t="shared" si="32"/>
        <v>93</v>
      </c>
      <c r="O99" s="48">
        <f t="shared" si="41"/>
        <v>8.0000000000000002E-3</v>
      </c>
      <c r="P99" s="48">
        <f t="shared" si="41"/>
        <v>3.703E-2</v>
      </c>
      <c r="Q99" s="48">
        <f t="shared" si="39"/>
        <v>4.5030000000000001E-2</v>
      </c>
      <c r="R99" s="38">
        <f t="shared" si="34"/>
        <v>674.62935247181633</v>
      </c>
      <c r="S99" s="39">
        <f t="shared" si="25"/>
        <v>516.89404145000003</v>
      </c>
      <c r="T99" s="39">
        <f t="shared" si="35"/>
        <v>157.7353110218163</v>
      </c>
      <c r="U99" s="39">
        <f t="shared" si="36"/>
        <v>0</v>
      </c>
      <c r="V99" s="40">
        <f t="shared" si="37"/>
        <v>137588.84</v>
      </c>
    </row>
    <row r="100" spans="1:22" x14ac:dyDescent="0.2">
      <c r="A100" s="50">
        <v>47484</v>
      </c>
      <c r="B100" s="36"/>
      <c r="C100" s="37">
        <f t="shared" si="26"/>
        <v>94</v>
      </c>
      <c r="D100" s="48">
        <f t="shared" si="40"/>
        <v>8.0000000000000002E-3</v>
      </c>
      <c r="E100" s="48">
        <f t="shared" si="40"/>
        <v>1.00094E-2</v>
      </c>
      <c r="F100" s="48">
        <f t="shared" si="38"/>
        <v>1.8009400000000002E-2</v>
      </c>
      <c r="G100" s="38">
        <f t="shared" si="28"/>
        <v>445.19091183464798</v>
      </c>
      <c r="H100" s="39">
        <f t="shared" si="29"/>
        <v>196.02089803883337</v>
      </c>
      <c r="I100" s="39">
        <f t="shared" si="30"/>
        <v>249.17001379581461</v>
      </c>
      <c r="J100" s="39">
        <v>0</v>
      </c>
      <c r="K100" s="40">
        <f t="shared" si="31"/>
        <v>130363.22</v>
      </c>
      <c r="L100" s="39">
        <f t="shared" si="24"/>
        <v>229.43841764604338</v>
      </c>
      <c r="M100" s="36"/>
      <c r="N100" s="37">
        <f t="shared" si="32"/>
        <v>94</v>
      </c>
      <c r="O100" s="48">
        <f t="shared" si="41"/>
        <v>8.0000000000000002E-3</v>
      </c>
      <c r="P100" s="48">
        <f t="shared" si="41"/>
        <v>3.703E-2</v>
      </c>
      <c r="Q100" s="48">
        <f t="shared" si="39"/>
        <v>4.5030000000000001E-2</v>
      </c>
      <c r="R100" s="38">
        <f t="shared" si="34"/>
        <v>674.62932948069135</v>
      </c>
      <c r="S100" s="39">
        <f t="shared" si="25"/>
        <v>516.30212210000002</v>
      </c>
      <c r="T100" s="39">
        <f t="shared" si="35"/>
        <v>158.32720738069136</v>
      </c>
      <c r="U100" s="39">
        <f t="shared" si="36"/>
        <v>0</v>
      </c>
      <c r="V100" s="40">
        <f t="shared" si="37"/>
        <v>137430.51</v>
      </c>
    </row>
    <row r="101" spans="1:22" x14ac:dyDescent="0.2">
      <c r="A101" s="50">
        <v>47515</v>
      </c>
      <c r="B101" s="36"/>
      <c r="C101" s="37">
        <f t="shared" si="26"/>
        <v>95</v>
      </c>
      <c r="D101" s="48">
        <f t="shared" si="40"/>
        <v>8.0000000000000002E-3</v>
      </c>
      <c r="E101" s="48">
        <f t="shared" si="40"/>
        <v>1.00094E-2</v>
      </c>
      <c r="F101" s="48">
        <f t="shared" si="38"/>
        <v>1.8009400000000002E-2</v>
      </c>
      <c r="G101" s="38">
        <f t="shared" si="28"/>
        <v>445.19091188176077</v>
      </c>
      <c r="H101" s="39">
        <f t="shared" si="29"/>
        <v>195.6469478556667</v>
      </c>
      <c r="I101" s="39">
        <f t="shared" si="30"/>
        <v>249.54396402609407</v>
      </c>
      <c r="J101" s="39">
        <v>0</v>
      </c>
      <c r="K101" s="40">
        <f t="shared" si="31"/>
        <v>130113.68</v>
      </c>
      <c r="L101" s="39">
        <f t="shared" si="24"/>
        <v>229.43840389030919</v>
      </c>
      <c r="M101" s="36"/>
      <c r="N101" s="37">
        <f t="shared" si="32"/>
        <v>95</v>
      </c>
      <c r="O101" s="48">
        <f t="shared" si="41"/>
        <v>8.0000000000000002E-3</v>
      </c>
      <c r="P101" s="48">
        <f t="shared" si="41"/>
        <v>3.703E-2</v>
      </c>
      <c r="Q101" s="48">
        <f t="shared" si="39"/>
        <v>4.5030000000000001E-2</v>
      </c>
      <c r="R101" s="38">
        <f t="shared" si="34"/>
        <v>674.62931577206996</v>
      </c>
      <c r="S101" s="39">
        <f t="shared" si="25"/>
        <v>515.7079887750001</v>
      </c>
      <c r="T101" s="39">
        <f t="shared" si="35"/>
        <v>158.9213269970698</v>
      </c>
      <c r="U101" s="39">
        <f t="shared" si="36"/>
        <v>0</v>
      </c>
      <c r="V101" s="40">
        <f t="shared" si="37"/>
        <v>137271.59</v>
      </c>
    </row>
    <row r="102" spans="1:22" ht="13.2" thickBot="1" x14ac:dyDescent="0.25">
      <c r="A102" s="50">
        <v>47543</v>
      </c>
      <c r="B102" s="36"/>
      <c r="C102" s="41">
        <f t="shared" si="26"/>
        <v>96</v>
      </c>
      <c r="D102" s="42">
        <f t="shared" si="40"/>
        <v>8.0000000000000002E-3</v>
      </c>
      <c r="E102" s="42">
        <f t="shared" si="40"/>
        <v>1.00094E-2</v>
      </c>
      <c r="F102" s="42">
        <f t="shared" si="38"/>
        <v>1.8009400000000002E-2</v>
      </c>
      <c r="G102" s="43">
        <f t="shared" si="28"/>
        <v>445.19092544488831</v>
      </c>
      <c r="H102" s="44">
        <f t="shared" si="29"/>
        <v>195.27244238266667</v>
      </c>
      <c r="I102" s="44">
        <f t="shared" si="30"/>
        <v>249.91848306222161</v>
      </c>
      <c r="J102" s="44">
        <v>0</v>
      </c>
      <c r="K102" s="45">
        <f t="shared" si="31"/>
        <v>129863.76</v>
      </c>
      <c r="L102" s="39">
        <f t="shared" si="24"/>
        <v>229.43839684878685</v>
      </c>
      <c r="M102" s="36"/>
      <c r="N102" s="41">
        <f t="shared" si="32"/>
        <v>96</v>
      </c>
      <c r="O102" s="42">
        <f t="shared" si="41"/>
        <v>8.0000000000000002E-3</v>
      </c>
      <c r="P102" s="42">
        <f t="shared" si="41"/>
        <v>3.703E-2</v>
      </c>
      <c r="Q102" s="42">
        <f t="shared" si="39"/>
        <v>4.5030000000000001E-2</v>
      </c>
      <c r="R102" s="43">
        <f t="shared" si="34"/>
        <v>674.62932229367516</v>
      </c>
      <c r="S102" s="44">
        <f t="shared" si="25"/>
        <v>515.11164147500006</v>
      </c>
      <c r="T102" s="44">
        <f t="shared" si="35"/>
        <v>159.51768081867513</v>
      </c>
      <c r="U102" s="44">
        <f t="shared" si="36"/>
        <v>0</v>
      </c>
      <c r="V102" s="45">
        <f t="shared" si="37"/>
        <v>137112.07</v>
      </c>
    </row>
    <row r="103" spans="1:22" x14ac:dyDescent="0.2">
      <c r="A103" s="50">
        <v>47574</v>
      </c>
      <c r="B103" s="29">
        <v>9</v>
      </c>
      <c r="C103" s="37">
        <f t="shared" si="26"/>
        <v>97</v>
      </c>
      <c r="D103" s="48">
        <f t="shared" si="40"/>
        <v>8.0000000000000002E-3</v>
      </c>
      <c r="E103" s="48">
        <f t="shared" si="40"/>
        <v>1.00094E-2</v>
      </c>
      <c r="F103" s="48">
        <f t="shared" si="38"/>
        <v>1.8009400000000002E-2</v>
      </c>
      <c r="G103" s="38">
        <f t="shared" si="28"/>
        <v>445.19092024461588</v>
      </c>
      <c r="H103" s="39">
        <f t="shared" si="29"/>
        <v>194.89736661200001</v>
      </c>
      <c r="I103" s="39">
        <f t="shared" si="30"/>
        <v>250.29355363261587</v>
      </c>
      <c r="J103" s="39">
        <v>0</v>
      </c>
      <c r="K103" s="40">
        <f t="shared" si="31"/>
        <v>129613.47</v>
      </c>
      <c r="L103" s="39">
        <f t="shared" si="24"/>
        <v>229.43839063804569</v>
      </c>
      <c r="M103" s="29">
        <v>9</v>
      </c>
      <c r="N103" s="37">
        <f t="shared" si="32"/>
        <v>97</v>
      </c>
      <c r="O103" s="48">
        <f t="shared" si="41"/>
        <v>8.0000000000000002E-3</v>
      </c>
      <c r="P103" s="48">
        <f t="shared" si="41"/>
        <v>3.703E-2</v>
      </c>
      <c r="Q103" s="48">
        <f t="shared" si="39"/>
        <v>4.5030000000000001E-2</v>
      </c>
      <c r="R103" s="38">
        <f t="shared" si="34"/>
        <v>674.62931088266157</v>
      </c>
      <c r="S103" s="39">
        <f t="shared" si="25"/>
        <v>514.51304267500007</v>
      </c>
      <c r="T103" s="39">
        <f t="shared" si="35"/>
        <v>160.11626820766148</v>
      </c>
      <c r="U103" s="39">
        <f t="shared" si="36"/>
        <v>0</v>
      </c>
      <c r="V103" s="40">
        <f t="shared" si="37"/>
        <v>136951.95000000001</v>
      </c>
    </row>
    <row r="104" spans="1:22" x14ac:dyDescent="0.2">
      <c r="A104" s="50">
        <v>47604</v>
      </c>
      <c r="B104" s="36"/>
      <c r="C104" s="37">
        <f t="shared" si="26"/>
        <v>98</v>
      </c>
      <c r="D104" s="48">
        <f t="shared" si="40"/>
        <v>8.0000000000000002E-3</v>
      </c>
      <c r="E104" s="48">
        <f t="shared" si="40"/>
        <v>1.00094E-2</v>
      </c>
      <c r="F104" s="48">
        <f t="shared" si="38"/>
        <v>1.8009400000000002E-2</v>
      </c>
      <c r="G104" s="38">
        <f t="shared" si="28"/>
        <v>445.19093245048475</v>
      </c>
      <c r="H104" s="39">
        <f t="shared" si="29"/>
        <v>194.52173555150003</v>
      </c>
      <c r="I104" s="39">
        <f t="shared" si="30"/>
        <v>250.66919689898475</v>
      </c>
      <c r="J104" s="39">
        <v>0</v>
      </c>
      <c r="K104" s="40">
        <f t="shared" si="31"/>
        <v>129362.8</v>
      </c>
      <c r="L104" s="39">
        <f t="shared" si="24"/>
        <v>229.43836004925913</v>
      </c>
      <c r="M104" s="36"/>
      <c r="N104" s="37">
        <f t="shared" si="32"/>
        <v>98</v>
      </c>
      <c r="O104" s="48">
        <f t="shared" si="41"/>
        <v>8.0000000000000002E-3</v>
      </c>
      <c r="P104" s="48">
        <f t="shared" si="41"/>
        <v>3.703E-2</v>
      </c>
      <c r="Q104" s="48">
        <f t="shared" si="39"/>
        <v>4.5030000000000001E-2</v>
      </c>
      <c r="R104" s="38">
        <f t="shared" si="34"/>
        <v>674.62929249974388</v>
      </c>
      <c r="S104" s="39">
        <f t="shared" si="25"/>
        <v>513.91219237500002</v>
      </c>
      <c r="T104" s="39">
        <f t="shared" si="35"/>
        <v>160.71710012474384</v>
      </c>
      <c r="U104" s="39">
        <f t="shared" si="36"/>
        <v>0</v>
      </c>
      <c r="V104" s="40">
        <f t="shared" si="37"/>
        <v>136791.23000000001</v>
      </c>
    </row>
    <row r="105" spans="1:22" x14ac:dyDescent="0.2">
      <c r="A105" s="50">
        <v>47635</v>
      </c>
      <c r="B105" s="36"/>
      <c r="C105" s="37">
        <f t="shared" si="26"/>
        <v>99</v>
      </c>
      <c r="D105" s="48">
        <f t="shared" ref="D105:E120" si="42">D104</f>
        <v>8.0000000000000002E-3</v>
      </c>
      <c r="E105" s="48">
        <f t="shared" si="42"/>
        <v>1.00094E-2</v>
      </c>
      <c r="F105" s="48">
        <f t="shared" si="38"/>
        <v>1.8009400000000002E-2</v>
      </c>
      <c r="G105" s="38">
        <f t="shared" si="28"/>
        <v>445.19092968668178</v>
      </c>
      <c r="H105" s="39">
        <f t="shared" si="29"/>
        <v>194.14553419333333</v>
      </c>
      <c r="I105" s="39">
        <f t="shared" si="30"/>
        <v>251.04539549334845</v>
      </c>
      <c r="J105" s="39">
        <v>0</v>
      </c>
      <c r="K105" s="40">
        <f t="shared" si="31"/>
        <v>129111.75</v>
      </c>
      <c r="L105" s="39">
        <f t="shared" si="24"/>
        <v>229.43834851140878</v>
      </c>
      <c r="M105" s="36"/>
      <c r="N105" s="37">
        <f t="shared" si="32"/>
        <v>99</v>
      </c>
      <c r="O105" s="48">
        <f t="shared" ref="O105:P120" si="43">O104</f>
        <v>8.0000000000000002E-3</v>
      </c>
      <c r="P105" s="48">
        <f t="shared" si="43"/>
        <v>3.703E-2</v>
      </c>
      <c r="Q105" s="48">
        <f t="shared" si="39"/>
        <v>4.5030000000000001E-2</v>
      </c>
      <c r="R105" s="38">
        <f t="shared" si="34"/>
        <v>674.62927819809056</v>
      </c>
      <c r="S105" s="39">
        <f t="shared" si="25"/>
        <v>513.30909057500003</v>
      </c>
      <c r="T105" s="39">
        <f t="shared" si="35"/>
        <v>161.3201876230905</v>
      </c>
      <c r="U105" s="39">
        <f t="shared" si="36"/>
        <v>0</v>
      </c>
      <c r="V105" s="40">
        <f t="shared" si="37"/>
        <v>136629.91</v>
      </c>
    </row>
    <row r="106" spans="1:22" x14ac:dyDescent="0.2">
      <c r="A106" s="50">
        <v>47665</v>
      </c>
      <c r="B106" s="36"/>
      <c r="C106" s="37">
        <f t="shared" si="26"/>
        <v>100</v>
      </c>
      <c r="D106" s="48">
        <f t="shared" si="42"/>
        <v>8.0000000000000002E-3</v>
      </c>
      <c r="E106" s="48">
        <f t="shared" si="42"/>
        <v>1.00094E-2</v>
      </c>
      <c r="F106" s="48">
        <f t="shared" si="38"/>
        <v>1.8009400000000002E-2</v>
      </c>
      <c r="G106" s="38">
        <f t="shared" si="28"/>
        <v>445.19091380985782</v>
      </c>
      <c r="H106" s="39">
        <f t="shared" si="29"/>
        <v>193.76876253750001</v>
      </c>
      <c r="I106" s="39">
        <f t="shared" si="30"/>
        <v>251.42215127235781</v>
      </c>
      <c r="J106" s="39">
        <v>0</v>
      </c>
      <c r="K106" s="40">
        <f t="shared" si="31"/>
        <v>128860.33</v>
      </c>
      <c r="L106" s="39">
        <f t="shared" si="24"/>
        <v>229.43836531464802</v>
      </c>
      <c r="M106" s="36"/>
      <c r="N106" s="37">
        <f t="shared" si="32"/>
        <v>100</v>
      </c>
      <c r="O106" s="48">
        <f t="shared" si="43"/>
        <v>8.0000000000000002E-3</v>
      </c>
      <c r="P106" s="48">
        <f t="shared" si="43"/>
        <v>3.703E-2</v>
      </c>
      <c r="Q106" s="48">
        <f t="shared" si="39"/>
        <v>4.5030000000000001E-2</v>
      </c>
      <c r="R106" s="38">
        <f t="shared" si="34"/>
        <v>674.62927912450584</v>
      </c>
      <c r="S106" s="39">
        <f t="shared" si="25"/>
        <v>512.70373727500009</v>
      </c>
      <c r="T106" s="39">
        <f t="shared" si="35"/>
        <v>161.92554184950575</v>
      </c>
      <c r="U106" s="39">
        <f t="shared" si="36"/>
        <v>0</v>
      </c>
      <c r="V106" s="40">
        <f t="shared" si="37"/>
        <v>136467.98000000001</v>
      </c>
    </row>
    <row r="107" spans="1:22" x14ac:dyDescent="0.2">
      <c r="A107" s="50">
        <v>47696</v>
      </c>
      <c r="B107" s="36"/>
      <c r="C107" s="37">
        <f t="shared" si="26"/>
        <v>101</v>
      </c>
      <c r="D107" s="48">
        <f t="shared" si="42"/>
        <v>8.0000000000000002E-3</v>
      </c>
      <c r="E107" s="48">
        <f t="shared" si="42"/>
        <v>1.00094E-2</v>
      </c>
      <c r="F107" s="48">
        <f t="shared" si="38"/>
        <v>1.8009400000000002E-2</v>
      </c>
      <c r="G107" s="38">
        <f t="shared" si="28"/>
        <v>445.19092124214455</v>
      </c>
      <c r="H107" s="39">
        <f t="shared" si="29"/>
        <v>193.39143559183333</v>
      </c>
      <c r="I107" s="39">
        <f t="shared" si="30"/>
        <v>251.79948565031123</v>
      </c>
      <c r="J107" s="39">
        <v>0</v>
      </c>
      <c r="K107" s="40">
        <f t="shared" si="31"/>
        <v>128608.53</v>
      </c>
      <c r="L107" s="39">
        <f t="shared" si="24"/>
        <v>229.43833584350079</v>
      </c>
      <c r="M107" s="36"/>
      <c r="N107" s="37">
        <f t="shared" si="32"/>
        <v>101</v>
      </c>
      <c r="O107" s="48">
        <f t="shared" si="43"/>
        <v>8.0000000000000002E-3</v>
      </c>
      <c r="P107" s="48">
        <f t="shared" si="43"/>
        <v>3.703E-2</v>
      </c>
      <c r="Q107" s="48">
        <f t="shared" si="39"/>
        <v>4.5030000000000001E-2</v>
      </c>
      <c r="R107" s="38">
        <f t="shared" si="34"/>
        <v>674.62925708564535</v>
      </c>
      <c r="S107" s="39">
        <f t="shared" si="25"/>
        <v>512.09609495000007</v>
      </c>
      <c r="T107" s="39">
        <f t="shared" si="35"/>
        <v>162.53316213564534</v>
      </c>
      <c r="U107" s="39">
        <f t="shared" si="36"/>
        <v>0</v>
      </c>
      <c r="V107" s="40">
        <f t="shared" si="37"/>
        <v>136305.45000000001</v>
      </c>
    </row>
    <row r="108" spans="1:22" x14ac:dyDescent="0.2">
      <c r="A108" s="50">
        <v>47727</v>
      </c>
      <c r="B108" s="36"/>
      <c r="C108" s="37">
        <f t="shared" si="26"/>
        <v>102</v>
      </c>
      <c r="D108" s="48">
        <f t="shared" si="42"/>
        <v>8.0000000000000002E-3</v>
      </c>
      <c r="E108" s="48">
        <f t="shared" si="42"/>
        <v>1.00094E-2</v>
      </c>
      <c r="F108" s="48">
        <f t="shared" si="38"/>
        <v>1.8009400000000002E-2</v>
      </c>
      <c r="G108" s="38">
        <f t="shared" si="28"/>
        <v>445.19091946167316</v>
      </c>
      <c r="H108" s="39">
        <f t="shared" si="29"/>
        <v>193.01353834850002</v>
      </c>
      <c r="I108" s="39">
        <f t="shared" si="30"/>
        <v>252.17738111317314</v>
      </c>
      <c r="J108" s="39">
        <v>0</v>
      </c>
      <c r="K108" s="40">
        <f t="shared" si="31"/>
        <v>128356.35</v>
      </c>
      <c r="L108" s="39">
        <f t="shared" si="24"/>
        <v>229.43835327462511</v>
      </c>
      <c r="M108" s="36"/>
      <c r="N108" s="37">
        <f t="shared" si="32"/>
        <v>102</v>
      </c>
      <c r="O108" s="48">
        <f t="shared" si="43"/>
        <v>8.0000000000000002E-3</v>
      </c>
      <c r="P108" s="48">
        <f t="shared" si="43"/>
        <v>3.703E-2</v>
      </c>
      <c r="Q108" s="48">
        <f t="shared" si="39"/>
        <v>4.5030000000000001E-2</v>
      </c>
      <c r="R108" s="38">
        <f t="shared" si="34"/>
        <v>674.62927273629828</v>
      </c>
      <c r="S108" s="39">
        <f t="shared" si="25"/>
        <v>511.48620112500009</v>
      </c>
      <c r="T108" s="39">
        <f t="shared" si="35"/>
        <v>163.14307161129815</v>
      </c>
      <c r="U108" s="39">
        <f t="shared" si="36"/>
        <v>0</v>
      </c>
      <c r="V108" s="40">
        <f t="shared" si="37"/>
        <v>136142.31</v>
      </c>
    </row>
    <row r="109" spans="1:22" x14ac:dyDescent="0.2">
      <c r="A109" s="50">
        <v>47757</v>
      </c>
      <c r="B109" s="36"/>
      <c r="C109" s="37">
        <f t="shared" si="26"/>
        <v>103</v>
      </c>
      <c r="D109" s="48">
        <f t="shared" si="42"/>
        <v>8.0000000000000002E-3</v>
      </c>
      <c r="E109" s="48">
        <f t="shared" si="42"/>
        <v>1.00094E-2</v>
      </c>
      <c r="F109" s="48">
        <f t="shared" si="38"/>
        <v>1.8009400000000002E-2</v>
      </c>
      <c r="G109" s="38">
        <f t="shared" si="28"/>
        <v>445.19091037833141</v>
      </c>
      <c r="H109" s="39">
        <f t="shared" si="29"/>
        <v>192.63507080750006</v>
      </c>
      <c r="I109" s="39">
        <f t="shared" si="30"/>
        <v>252.55583957083132</v>
      </c>
      <c r="J109" s="39">
        <v>0</v>
      </c>
      <c r="K109" s="40">
        <f t="shared" si="31"/>
        <v>128103.79</v>
      </c>
      <c r="L109" s="39">
        <f t="shared" si="24"/>
        <v>229.43837757879669</v>
      </c>
      <c r="M109" s="36"/>
      <c r="N109" s="37">
        <f t="shared" si="32"/>
        <v>103</v>
      </c>
      <c r="O109" s="48">
        <f t="shared" si="43"/>
        <v>8.0000000000000002E-3</v>
      </c>
      <c r="P109" s="48">
        <f t="shared" si="43"/>
        <v>3.703E-2</v>
      </c>
      <c r="Q109" s="48">
        <f t="shared" si="39"/>
        <v>4.5030000000000001E-2</v>
      </c>
      <c r="R109" s="38">
        <f t="shared" si="34"/>
        <v>674.6292879571281</v>
      </c>
      <c r="S109" s="39">
        <f t="shared" si="25"/>
        <v>510.87401827500003</v>
      </c>
      <c r="T109" s="39">
        <f t="shared" si="35"/>
        <v>163.75526968212807</v>
      </c>
      <c r="U109" s="39">
        <f t="shared" si="36"/>
        <v>0</v>
      </c>
      <c r="V109" s="40">
        <f t="shared" si="37"/>
        <v>135978.54999999999</v>
      </c>
    </row>
    <row r="110" spans="1:22" x14ac:dyDescent="0.2">
      <c r="A110" s="50">
        <v>47788</v>
      </c>
      <c r="B110" s="36"/>
      <c r="C110" s="37">
        <f t="shared" si="26"/>
        <v>104</v>
      </c>
      <c r="D110" s="48">
        <f t="shared" si="42"/>
        <v>8.0000000000000002E-3</v>
      </c>
      <c r="E110" s="48">
        <f t="shared" si="42"/>
        <v>1.00094E-2</v>
      </c>
      <c r="F110" s="48">
        <f t="shared" si="38"/>
        <v>1.8009400000000002E-2</v>
      </c>
      <c r="G110" s="38">
        <f t="shared" si="28"/>
        <v>445.19089591985835</v>
      </c>
      <c r="H110" s="39">
        <f t="shared" si="29"/>
        <v>192.25603296883335</v>
      </c>
      <c r="I110" s="39">
        <f t="shared" si="30"/>
        <v>252.93486295102502</v>
      </c>
      <c r="J110" s="39">
        <v>0</v>
      </c>
      <c r="K110" s="40">
        <f t="shared" si="31"/>
        <v>127850.86</v>
      </c>
      <c r="L110" s="39">
        <f t="shared" si="24"/>
        <v>229.43836856878238</v>
      </c>
      <c r="M110" s="36"/>
      <c r="N110" s="37">
        <f t="shared" si="32"/>
        <v>104</v>
      </c>
      <c r="O110" s="48">
        <f t="shared" si="43"/>
        <v>8.0000000000000002E-3</v>
      </c>
      <c r="P110" s="48">
        <f t="shared" si="43"/>
        <v>3.703E-2</v>
      </c>
      <c r="Q110" s="48">
        <f t="shared" si="39"/>
        <v>4.5030000000000001E-2</v>
      </c>
      <c r="R110" s="38">
        <f t="shared" si="34"/>
        <v>674.62926448864073</v>
      </c>
      <c r="S110" s="39">
        <f t="shared" si="25"/>
        <v>510.25950887499999</v>
      </c>
      <c r="T110" s="39">
        <f t="shared" si="35"/>
        <v>164.36975561364076</v>
      </c>
      <c r="U110" s="39">
        <f t="shared" si="36"/>
        <v>0</v>
      </c>
      <c r="V110" s="40">
        <f t="shared" si="37"/>
        <v>135814.18</v>
      </c>
    </row>
    <row r="111" spans="1:22" x14ac:dyDescent="0.2">
      <c r="A111" s="50">
        <v>47818</v>
      </c>
      <c r="B111" s="36"/>
      <c r="C111" s="37">
        <f t="shared" si="26"/>
        <v>105</v>
      </c>
      <c r="D111" s="48">
        <f t="shared" si="42"/>
        <v>8.0000000000000002E-3</v>
      </c>
      <c r="E111" s="48">
        <f t="shared" si="42"/>
        <v>1.00094E-2</v>
      </c>
      <c r="F111" s="48">
        <f t="shared" si="38"/>
        <v>1.8009400000000002E-2</v>
      </c>
      <c r="G111" s="38">
        <f t="shared" si="28"/>
        <v>445.19091285319456</v>
      </c>
      <c r="H111" s="39">
        <f t="shared" si="29"/>
        <v>191.87643984033335</v>
      </c>
      <c r="I111" s="39">
        <f t="shared" si="30"/>
        <v>253.31447301286121</v>
      </c>
      <c r="J111" s="39">
        <v>0</v>
      </c>
      <c r="K111" s="40">
        <f t="shared" si="31"/>
        <v>127597.55</v>
      </c>
      <c r="L111" s="39">
        <f t="shared" si="24"/>
        <v>229.43835042150675</v>
      </c>
      <c r="M111" s="36"/>
      <c r="N111" s="37">
        <f t="shared" si="32"/>
        <v>105</v>
      </c>
      <c r="O111" s="48">
        <f t="shared" si="43"/>
        <v>8.0000000000000002E-3</v>
      </c>
      <c r="P111" s="48">
        <f t="shared" si="43"/>
        <v>3.703E-2</v>
      </c>
      <c r="Q111" s="48">
        <f t="shared" si="39"/>
        <v>4.5030000000000001E-2</v>
      </c>
      <c r="R111" s="38">
        <f t="shared" si="34"/>
        <v>674.62926327470132</v>
      </c>
      <c r="S111" s="39">
        <f t="shared" si="25"/>
        <v>509.64271044999998</v>
      </c>
      <c r="T111" s="39">
        <f t="shared" si="35"/>
        <v>164.98655282470133</v>
      </c>
      <c r="U111" s="39">
        <f t="shared" si="36"/>
        <v>0</v>
      </c>
      <c r="V111" s="40">
        <f t="shared" si="37"/>
        <v>135649.19</v>
      </c>
    </row>
    <row r="112" spans="1:22" x14ac:dyDescent="0.2">
      <c r="A112" s="50">
        <v>47849</v>
      </c>
      <c r="B112" s="36"/>
      <c r="C112" s="37">
        <f t="shared" si="26"/>
        <v>106</v>
      </c>
      <c r="D112" s="48">
        <f t="shared" si="42"/>
        <v>8.0000000000000002E-3</v>
      </c>
      <c r="E112" s="48">
        <f t="shared" si="42"/>
        <v>1.00094E-2</v>
      </c>
      <c r="F112" s="48">
        <f t="shared" si="38"/>
        <v>1.8009400000000002E-2</v>
      </c>
      <c r="G112" s="38">
        <f t="shared" si="28"/>
        <v>445.19092845964428</v>
      </c>
      <c r="H112" s="39">
        <f t="shared" si="29"/>
        <v>191.49627641416669</v>
      </c>
      <c r="I112" s="39">
        <f t="shared" si="30"/>
        <v>253.69465204547762</v>
      </c>
      <c r="J112" s="39">
        <v>0</v>
      </c>
      <c r="K112" s="40">
        <f t="shared" si="31"/>
        <v>127343.86</v>
      </c>
      <c r="L112" s="39">
        <f t="shared" si="24"/>
        <v>229.43831767108986</v>
      </c>
      <c r="M112" s="36"/>
      <c r="N112" s="37">
        <f t="shared" si="32"/>
        <v>106</v>
      </c>
      <c r="O112" s="48">
        <f t="shared" si="43"/>
        <v>8.0000000000000002E-3</v>
      </c>
      <c r="P112" s="48">
        <f t="shared" si="43"/>
        <v>3.703E-2</v>
      </c>
      <c r="Q112" s="48">
        <f t="shared" si="39"/>
        <v>4.5030000000000001E-2</v>
      </c>
      <c r="R112" s="38">
        <f t="shared" si="34"/>
        <v>674.62924613073415</v>
      </c>
      <c r="S112" s="39">
        <f t="shared" si="25"/>
        <v>509.02358547500006</v>
      </c>
      <c r="T112" s="39">
        <f t="shared" si="35"/>
        <v>165.60566065573408</v>
      </c>
      <c r="U112" s="39">
        <f t="shared" si="36"/>
        <v>0</v>
      </c>
      <c r="V112" s="40">
        <f t="shared" si="37"/>
        <v>135483.57999999999</v>
      </c>
    </row>
    <row r="113" spans="1:22" x14ac:dyDescent="0.2">
      <c r="A113" s="50">
        <v>47880</v>
      </c>
      <c r="B113" s="36"/>
      <c r="C113" s="37">
        <f t="shared" si="26"/>
        <v>107</v>
      </c>
      <c r="D113" s="48">
        <f t="shared" si="42"/>
        <v>8.0000000000000002E-3</v>
      </c>
      <c r="E113" s="48">
        <f t="shared" si="42"/>
        <v>1.00094E-2</v>
      </c>
      <c r="F113" s="48">
        <f t="shared" si="38"/>
        <v>1.8009400000000002E-2</v>
      </c>
      <c r="G113" s="38">
        <f t="shared" si="28"/>
        <v>445.19094472307876</v>
      </c>
      <c r="H113" s="39">
        <f t="shared" si="29"/>
        <v>191.11554269033334</v>
      </c>
      <c r="I113" s="39">
        <f t="shared" si="30"/>
        <v>254.07540203274542</v>
      </c>
      <c r="J113" s="39">
        <v>0</v>
      </c>
      <c r="K113" s="40">
        <f t="shared" si="31"/>
        <v>127089.78</v>
      </c>
      <c r="L113" s="39">
        <f t="shared" si="24"/>
        <v>229.43827980025111</v>
      </c>
      <c r="M113" s="36"/>
      <c r="N113" s="37">
        <f t="shared" si="32"/>
        <v>107</v>
      </c>
      <c r="O113" s="48">
        <f t="shared" si="43"/>
        <v>8.0000000000000002E-3</v>
      </c>
      <c r="P113" s="48">
        <f t="shared" si="43"/>
        <v>3.703E-2</v>
      </c>
      <c r="Q113" s="48">
        <f t="shared" si="39"/>
        <v>4.5030000000000001E-2</v>
      </c>
      <c r="R113" s="38">
        <f t="shared" si="34"/>
        <v>674.62922452332987</v>
      </c>
      <c r="S113" s="39">
        <f t="shared" si="25"/>
        <v>508.40213394999995</v>
      </c>
      <c r="T113" s="39">
        <f t="shared" si="35"/>
        <v>166.22709057332997</v>
      </c>
      <c r="U113" s="39">
        <f t="shared" si="36"/>
        <v>0</v>
      </c>
      <c r="V113" s="40">
        <f t="shared" si="37"/>
        <v>135317.35</v>
      </c>
    </row>
    <row r="114" spans="1:22" x14ac:dyDescent="0.2">
      <c r="A114" s="50">
        <v>47908</v>
      </c>
      <c r="B114" s="36"/>
      <c r="C114" s="41">
        <f t="shared" si="26"/>
        <v>108</v>
      </c>
      <c r="D114" s="42">
        <f t="shared" si="42"/>
        <v>8.0000000000000002E-3</v>
      </c>
      <c r="E114" s="42">
        <f t="shared" si="42"/>
        <v>1.00094E-2</v>
      </c>
      <c r="F114" s="42">
        <f t="shared" si="38"/>
        <v>1.8009400000000002E-2</v>
      </c>
      <c r="G114" s="43">
        <f t="shared" si="28"/>
        <v>445.19092861656492</v>
      </c>
      <c r="H114" s="44">
        <f t="shared" si="29"/>
        <v>190.73422366100004</v>
      </c>
      <c r="I114" s="44">
        <f t="shared" si="30"/>
        <v>254.45670495556487</v>
      </c>
      <c r="J114" s="44">
        <v>0</v>
      </c>
      <c r="K114" s="45">
        <f t="shared" si="31"/>
        <v>126835.32</v>
      </c>
      <c r="L114" s="39">
        <f t="shared" si="24"/>
        <v>229.43828140172042</v>
      </c>
      <c r="M114" s="36"/>
      <c r="N114" s="41">
        <f t="shared" si="32"/>
        <v>108</v>
      </c>
      <c r="O114" s="42">
        <f t="shared" si="43"/>
        <v>8.0000000000000002E-3</v>
      </c>
      <c r="P114" s="42">
        <f t="shared" si="43"/>
        <v>3.703E-2</v>
      </c>
      <c r="Q114" s="42">
        <f t="shared" si="39"/>
        <v>4.5030000000000001E-2</v>
      </c>
      <c r="R114" s="43">
        <f t="shared" si="34"/>
        <v>674.62921001828533</v>
      </c>
      <c r="S114" s="44">
        <f t="shared" si="25"/>
        <v>507.77835587500005</v>
      </c>
      <c r="T114" s="44">
        <f t="shared" si="35"/>
        <v>166.85085414328526</v>
      </c>
      <c r="U114" s="44">
        <f t="shared" si="36"/>
        <v>0</v>
      </c>
      <c r="V114" s="45">
        <f t="shared" si="37"/>
        <v>135150.5</v>
      </c>
    </row>
    <row r="115" spans="1:22" x14ac:dyDescent="0.2">
      <c r="A115" s="50">
        <v>47939</v>
      </c>
      <c r="B115" s="36">
        <v>10</v>
      </c>
      <c r="C115" s="37">
        <f t="shared" si="26"/>
        <v>109</v>
      </c>
      <c r="D115" s="48">
        <f t="shared" si="42"/>
        <v>8.0000000000000002E-3</v>
      </c>
      <c r="E115" s="48">
        <f t="shared" si="42"/>
        <v>1.00094E-2</v>
      </c>
      <c r="F115" s="48">
        <f t="shared" si="38"/>
        <v>1.8009400000000002E-2</v>
      </c>
      <c r="G115" s="38">
        <f t="shared" si="28"/>
        <v>445.1909170509864</v>
      </c>
      <c r="H115" s="39">
        <f t="shared" si="29"/>
        <v>190.35233433400003</v>
      </c>
      <c r="I115" s="39">
        <f t="shared" si="30"/>
        <v>254.83858271698634</v>
      </c>
      <c r="J115" s="39">
        <v>0</v>
      </c>
      <c r="K115" s="40">
        <f t="shared" si="31"/>
        <v>126580.48</v>
      </c>
      <c r="L115" s="39">
        <f t="shared" si="24"/>
        <v>229.43829723091619</v>
      </c>
      <c r="M115" s="36">
        <v>10</v>
      </c>
      <c r="N115" s="37">
        <f t="shared" si="32"/>
        <v>109</v>
      </c>
      <c r="O115" s="48">
        <f t="shared" si="43"/>
        <v>8.0000000000000002E-3</v>
      </c>
      <c r="P115" s="48">
        <f t="shared" si="43"/>
        <v>3.703E-2</v>
      </c>
      <c r="Q115" s="48">
        <f t="shared" si="39"/>
        <v>4.5030000000000001E-2</v>
      </c>
      <c r="R115" s="38">
        <f t="shared" si="34"/>
        <v>674.62921428190259</v>
      </c>
      <c r="S115" s="39">
        <f t="shared" si="25"/>
        <v>507.15225125000001</v>
      </c>
      <c r="T115" s="39">
        <f t="shared" si="35"/>
        <v>167.47696303190261</v>
      </c>
      <c r="U115" s="39">
        <f t="shared" si="36"/>
        <v>0</v>
      </c>
      <c r="V115" s="40">
        <f t="shared" si="37"/>
        <v>134983.01999999999</v>
      </c>
    </row>
    <row r="116" spans="1:22" x14ac:dyDescent="0.2">
      <c r="A116" s="50">
        <v>47969</v>
      </c>
      <c r="B116" s="36"/>
      <c r="C116" s="37">
        <f t="shared" si="26"/>
        <v>110</v>
      </c>
      <c r="D116" s="48">
        <f t="shared" si="42"/>
        <v>8.0000000000000002E-3</v>
      </c>
      <c r="E116" s="48">
        <f t="shared" si="42"/>
        <v>1.00094E-2</v>
      </c>
      <c r="F116" s="48">
        <f t="shared" si="38"/>
        <v>1.8009400000000002E-2</v>
      </c>
      <c r="G116" s="38">
        <f t="shared" si="28"/>
        <v>445.19091206631953</v>
      </c>
      <c r="H116" s="39">
        <f t="shared" si="29"/>
        <v>189.96987470933334</v>
      </c>
      <c r="I116" s="39">
        <f t="shared" si="30"/>
        <v>255.22103735698619</v>
      </c>
      <c r="J116" s="39">
        <v>0</v>
      </c>
      <c r="K116" s="40">
        <f t="shared" si="31"/>
        <v>126325.26</v>
      </c>
      <c r="L116" s="39">
        <f t="shared" si="24"/>
        <v>229.43828703717503</v>
      </c>
      <c r="M116" s="36"/>
      <c r="N116" s="37">
        <f t="shared" si="32"/>
        <v>110</v>
      </c>
      <c r="O116" s="48">
        <f t="shared" si="43"/>
        <v>8.0000000000000002E-3</v>
      </c>
      <c r="P116" s="48">
        <f t="shared" si="43"/>
        <v>3.703E-2</v>
      </c>
      <c r="Q116" s="48">
        <f t="shared" si="39"/>
        <v>4.5030000000000001E-2</v>
      </c>
      <c r="R116" s="38">
        <f t="shared" si="34"/>
        <v>674.62919910349456</v>
      </c>
      <c r="S116" s="39">
        <f t="shared" si="25"/>
        <v>506.52378254999996</v>
      </c>
      <c r="T116" s="39">
        <f t="shared" si="35"/>
        <v>168.10541655349454</v>
      </c>
      <c r="U116" s="39">
        <f t="shared" si="36"/>
        <v>0</v>
      </c>
      <c r="V116" s="40">
        <f t="shared" si="37"/>
        <v>134814.91</v>
      </c>
    </row>
    <row r="117" spans="1:22" x14ac:dyDescent="0.2">
      <c r="A117" s="50">
        <v>48000</v>
      </c>
      <c r="B117" s="36"/>
      <c r="C117" s="37">
        <f t="shared" si="26"/>
        <v>111</v>
      </c>
      <c r="D117" s="48">
        <f t="shared" si="42"/>
        <v>8.0000000000000002E-3</v>
      </c>
      <c r="E117" s="48">
        <f t="shared" si="42"/>
        <v>1.00094E-2</v>
      </c>
      <c r="F117" s="48">
        <f t="shared" si="38"/>
        <v>1.8009400000000002E-2</v>
      </c>
      <c r="G117" s="38">
        <f t="shared" si="28"/>
        <v>445.19091572213551</v>
      </c>
      <c r="H117" s="39">
        <f t="shared" si="29"/>
        <v>189.58684478700005</v>
      </c>
      <c r="I117" s="39">
        <f t="shared" si="30"/>
        <v>255.6040709351355</v>
      </c>
      <c r="J117" s="39">
        <v>0</v>
      </c>
      <c r="K117" s="40">
        <f t="shared" si="31"/>
        <v>126069.66</v>
      </c>
      <c r="L117" s="39">
        <f t="shared" si="24"/>
        <v>229.43826044527032</v>
      </c>
      <c r="M117" s="36"/>
      <c r="N117" s="37">
        <f t="shared" si="32"/>
        <v>111</v>
      </c>
      <c r="O117" s="48">
        <f t="shared" si="43"/>
        <v>8.0000000000000002E-3</v>
      </c>
      <c r="P117" s="48">
        <f t="shared" si="43"/>
        <v>3.703E-2</v>
      </c>
      <c r="Q117" s="48">
        <f t="shared" si="39"/>
        <v>4.5030000000000001E-2</v>
      </c>
      <c r="R117" s="38">
        <f t="shared" si="34"/>
        <v>674.62917616740583</v>
      </c>
      <c r="S117" s="39">
        <f t="shared" si="25"/>
        <v>505.89294977500003</v>
      </c>
      <c r="T117" s="39">
        <f t="shared" si="35"/>
        <v>168.7362263924058</v>
      </c>
      <c r="U117" s="39">
        <f t="shared" si="36"/>
        <v>0</v>
      </c>
      <c r="V117" s="40">
        <f t="shared" si="37"/>
        <v>134646.17000000001</v>
      </c>
    </row>
    <row r="118" spans="1:22" x14ac:dyDescent="0.2">
      <c r="A118" s="50">
        <v>48030</v>
      </c>
      <c r="B118" s="36"/>
      <c r="C118" s="37">
        <f t="shared" si="26"/>
        <v>112</v>
      </c>
      <c r="D118" s="48">
        <f t="shared" si="42"/>
        <v>8.0000000000000002E-3</v>
      </c>
      <c r="E118" s="48">
        <f t="shared" si="42"/>
        <v>1.00094E-2</v>
      </c>
      <c r="F118" s="48">
        <f t="shared" si="38"/>
        <v>1.8009400000000002E-2</v>
      </c>
      <c r="G118" s="38">
        <f t="shared" si="28"/>
        <v>445.19093009786559</v>
      </c>
      <c r="H118" s="39">
        <f t="shared" si="29"/>
        <v>189.20324456700001</v>
      </c>
      <c r="I118" s="39">
        <f t="shared" si="30"/>
        <v>255.98768553086555</v>
      </c>
      <c r="J118" s="39">
        <v>0</v>
      </c>
      <c r="K118" s="40">
        <f t="shared" si="31"/>
        <v>125813.67</v>
      </c>
      <c r="L118" s="39">
        <f t="shared" si="24"/>
        <v>229.4382271623133</v>
      </c>
      <c r="M118" s="36"/>
      <c r="N118" s="37">
        <f t="shared" si="32"/>
        <v>112</v>
      </c>
      <c r="O118" s="48">
        <f t="shared" si="43"/>
        <v>8.0000000000000002E-3</v>
      </c>
      <c r="P118" s="48">
        <f t="shared" si="43"/>
        <v>3.703E-2</v>
      </c>
      <c r="Q118" s="48">
        <f t="shared" si="39"/>
        <v>4.5030000000000001E-2</v>
      </c>
      <c r="R118" s="38">
        <f t="shared" si="34"/>
        <v>674.62915726017889</v>
      </c>
      <c r="S118" s="39">
        <f t="shared" si="25"/>
        <v>505.2597529250001</v>
      </c>
      <c r="T118" s="39">
        <f t="shared" si="35"/>
        <v>169.36940433517879</v>
      </c>
      <c r="U118" s="39">
        <f t="shared" si="36"/>
        <v>0</v>
      </c>
      <c r="V118" s="40">
        <f t="shared" si="37"/>
        <v>134476.79999999999</v>
      </c>
    </row>
    <row r="119" spans="1:22" x14ac:dyDescent="0.2">
      <c r="A119" s="50">
        <v>48061</v>
      </c>
      <c r="B119" s="36"/>
      <c r="C119" s="37">
        <f t="shared" si="26"/>
        <v>113</v>
      </c>
      <c r="D119" s="48">
        <f t="shared" si="42"/>
        <v>8.0000000000000002E-3</v>
      </c>
      <c r="E119" s="48">
        <f t="shared" si="42"/>
        <v>1.00094E-2</v>
      </c>
      <c r="F119" s="48">
        <f t="shared" si="38"/>
        <v>1.8009400000000002E-2</v>
      </c>
      <c r="G119" s="38">
        <f t="shared" si="28"/>
        <v>445.19092190813024</v>
      </c>
      <c r="H119" s="39">
        <f t="shared" si="29"/>
        <v>188.8190590415</v>
      </c>
      <c r="I119" s="39">
        <f t="shared" si="30"/>
        <v>256.37186286663024</v>
      </c>
      <c r="J119" s="39">
        <v>0</v>
      </c>
      <c r="K119" s="40">
        <f t="shared" si="31"/>
        <v>125557.3</v>
      </c>
      <c r="L119" s="39">
        <f t="shared" si="24"/>
        <v>229.43823236377955</v>
      </c>
      <c r="M119" s="36"/>
      <c r="N119" s="37">
        <f t="shared" si="32"/>
        <v>113</v>
      </c>
      <c r="O119" s="48">
        <f t="shared" si="43"/>
        <v>8.0000000000000002E-3</v>
      </c>
      <c r="P119" s="48">
        <f t="shared" si="43"/>
        <v>3.703E-2</v>
      </c>
      <c r="Q119" s="48">
        <f t="shared" si="39"/>
        <v>4.5030000000000001E-2</v>
      </c>
      <c r="R119" s="38">
        <f t="shared" si="34"/>
        <v>674.62915427190978</v>
      </c>
      <c r="S119" s="39">
        <f t="shared" si="25"/>
        <v>504.62419199999999</v>
      </c>
      <c r="T119" s="39">
        <f t="shared" si="35"/>
        <v>170.00496227190973</v>
      </c>
      <c r="U119" s="39">
        <f t="shared" si="36"/>
        <v>0</v>
      </c>
      <c r="V119" s="40">
        <f t="shared" si="37"/>
        <v>134306.79999999999</v>
      </c>
    </row>
    <row r="120" spans="1:22" x14ac:dyDescent="0.2">
      <c r="A120" s="50">
        <v>48092</v>
      </c>
      <c r="B120" s="36"/>
      <c r="C120" s="37">
        <f t="shared" si="26"/>
        <v>114</v>
      </c>
      <c r="D120" s="48">
        <f t="shared" si="42"/>
        <v>8.0000000000000002E-3</v>
      </c>
      <c r="E120" s="48">
        <f t="shared" si="42"/>
        <v>1.00094E-2</v>
      </c>
      <c r="F120" s="48">
        <f t="shared" si="38"/>
        <v>1.8009400000000002E-2</v>
      </c>
      <c r="G120" s="38">
        <f t="shared" si="28"/>
        <v>445.19092851333232</v>
      </c>
      <c r="H120" s="39">
        <f t="shared" si="29"/>
        <v>188.43430321833335</v>
      </c>
      <c r="I120" s="39">
        <f t="shared" si="30"/>
        <v>256.75662529499897</v>
      </c>
      <c r="J120" s="39">
        <v>0</v>
      </c>
      <c r="K120" s="40">
        <f t="shared" si="31"/>
        <v>125300.54</v>
      </c>
      <c r="L120" s="39">
        <f t="shared" si="24"/>
        <v>229.43825068429544</v>
      </c>
      <c r="M120" s="36"/>
      <c r="N120" s="37">
        <f t="shared" si="32"/>
        <v>114</v>
      </c>
      <c r="O120" s="48">
        <f t="shared" si="43"/>
        <v>8.0000000000000002E-3</v>
      </c>
      <c r="P120" s="48">
        <f t="shared" si="43"/>
        <v>3.703E-2</v>
      </c>
      <c r="Q120" s="48">
        <f t="shared" si="39"/>
        <v>4.5030000000000001E-2</v>
      </c>
      <c r="R120" s="38">
        <f t="shared" si="34"/>
        <v>674.62917919762776</v>
      </c>
      <c r="S120" s="39">
        <f t="shared" si="25"/>
        <v>503.986267</v>
      </c>
      <c r="T120" s="39">
        <f t="shared" si="35"/>
        <v>170.64291219762777</v>
      </c>
      <c r="U120" s="39">
        <f t="shared" si="36"/>
        <v>0</v>
      </c>
      <c r="V120" s="40">
        <f t="shared" si="37"/>
        <v>134136.16</v>
      </c>
    </row>
    <row r="121" spans="1:22" x14ac:dyDescent="0.2">
      <c r="A121" s="50">
        <v>48122</v>
      </c>
      <c r="B121" s="36"/>
      <c r="C121" s="37">
        <f t="shared" si="26"/>
        <v>115</v>
      </c>
      <c r="D121" s="48">
        <f t="shared" ref="D121:E136" si="44">D120</f>
        <v>8.0000000000000002E-3</v>
      </c>
      <c r="E121" s="48">
        <f t="shared" si="44"/>
        <v>1.00094E-2</v>
      </c>
      <c r="F121" s="48">
        <f t="shared" si="38"/>
        <v>1.8009400000000002E-2</v>
      </c>
      <c r="G121" s="38">
        <f t="shared" si="28"/>
        <v>445.19091652305667</v>
      </c>
      <c r="H121" s="39">
        <f t="shared" si="29"/>
        <v>188.0489620896667</v>
      </c>
      <c r="I121" s="39">
        <f t="shared" si="30"/>
        <v>257.14195443338997</v>
      </c>
      <c r="J121" s="39">
        <v>0</v>
      </c>
      <c r="K121" s="40">
        <f t="shared" si="31"/>
        <v>125043.4</v>
      </c>
      <c r="L121" s="39">
        <f t="shared" si="24"/>
        <v>229.43827732128182</v>
      </c>
      <c r="M121" s="36"/>
      <c r="N121" s="37">
        <f t="shared" si="32"/>
        <v>115</v>
      </c>
      <c r="O121" s="48">
        <f t="shared" ref="O121:P136" si="45">O120</f>
        <v>8.0000000000000002E-3</v>
      </c>
      <c r="P121" s="48">
        <f t="shared" si="45"/>
        <v>3.703E-2</v>
      </c>
      <c r="Q121" s="48">
        <f t="shared" si="39"/>
        <v>4.5030000000000001E-2</v>
      </c>
      <c r="R121" s="38">
        <f t="shared" si="34"/>
        <v>674.62919384433849</v>
      </c>
      <c r="S121" s="39">
        <f t="shared" si="25"/>
        <v>503.34594040000002</v>
      </c>
      <c r="T121" s="39">
        <f t="shared" si="35"/>
        <v>171.28325344433853</v>
      </c>
      <c r="U121" s="39">
        <f t="shared" si="36"/>
        <v>0</v>
      </c>
      <c r="V121" s="40">
        <f t="shared" si="37"/>
        <v>133964.88</v>
      </c>
    </row>
    <row r="122" spans="1:22" x14ac:dyDescent="0.2">
      <c r="A122" s="50">
        <v>48153</v>
      </c>
      <c r="B122" s="36"/>
      <c r="C122" s="37">
        <f t="shared" si="26"/>
        <v>116</v>
      </c>
      <c r="D122" s="48">
        <f t="shared" si="44"/>
        <v>8.0000000000000002E-3</v>
      </c>
      <c r="E122" s="48">
        <f t="shared" si="44"/>
        <v>1.00094E-2</v>
      </c>
      <c r="F122" s="48">
        <f t="shared" si="38"/>
        <v>1.8009400000000002E-2</v>
      </c>
      <c r="G122" s="38">
        <f t="shared" si="28"/>
        <v>445.19092348140873</v>
      </c>
      <c r="H122" s="39">
        <f t="shared" si="29"/>
        <v>187.66305066333334</v>
      </c>
      <c r="I122" s="39">
        <f t="shared" si="30"/>
        <v>257.52787281807537</v>
      </c>
      <c r="J122" s="39">
        <v>0</v>
      </c>
      <c r="K122" s="40">
        <f t="shared" si="31"/>
        <v>124785.87</v>
      </c>
      <c r="L122" s="39">
        <f t="shared" si="24"/>
        <v>229.43828674684016</v>
      </c>
      <c r="M122" s="36"/>
      <c r="N122" s="37">
        <f t="shared" si="32"/>
        <v>116</v>
      </c>
      <c r="O122" s="48">
        <f t="shared" si="45"/>
        <v>8.0000000000000002E-3</v>
      </c>
      <c r="P122" s="48">
        <f t="shared" si="45"/>
        <v>3.703E-2</v>
      </c>
      <c r="Q122" s="48">
        <f t="shared" si="39"/>
        <v>4.5030000000000001E-2</v>
      </c>
      <c r="R122" s="38">
        <f t="shared" si="34"/>
        <v>674.62921022824889</v>
      </c>
      <c r="S122" s="39">
        <f t="shared" si="25"/>
        <v>502.70321220000005</v>
      </c>
      <c r="T122" s="39">
        <f t="shared" si="35"/>
        <v>171.9259980282489</v>
      </c>
      <c r="U122" s="39">
        <f t="shared" si="36"/>
        <v>0</v>
      </c>
      <c r="V122" s="40">
        <f t="shared" si="37"/>
        <v>133792.95000000001</v>
      </c>
    </row>
    <row r="123" spans="1:22" x14ac:dyDescent="0.2">
      <c r="A123" s="50">
        <v>48183</v>
      </c>
      <c r="B123" s="36"/>
      <c r="C123" s="37">
        <f t="shared" si="26"/>
        <v>117</v>
      </c>
      <c r="D123" s="48">
        <f t="shared" si="44"/>
        <v>8.0000000000000002E-3</v>
      </c>
      <c r="E123" s="48">
        <f t="shared" si="44"/>
        <v>1.00094E-2</v>
      </c>
      <c r="F123" s="48">
        <f t="shared" si="38"/>
        <v>1.8009400000000002E-2</v>
      </c>
      <c r="G123" s="38">
        <f t="shared" si="28"/>
        <v>445.19091589239179</v>
      </c>
      <c r="H123" s="39">
        <f t="shared" si="29"/>
        <v>187.27655393149999</v>
      </c>
      <c r="I123" s="39">
        <f t="shared" si="30"/>
        <v>257.91436196089182</v>
      </c>
      <c r="J123" s="39">
        <v>0</v>
      </c>
      <c r="K123" s="40">
        <f t="shared" si="31"/>
        <v>124527.96</v>
      </c>
      <c r="L123" s="39">
        <f t="shared" si="24"/>
        <v>229.43827415656551</v>
      </c>
      <c r="M123" s="36"/>
      <c r="N123" s="37">
        <f t="shared" si="32"/>
        <v>117</v>
      </c>
      <c r="O123" s="48">
        <f t="shared" si="45"/>
        <v>8.0000000000000002E-3</v>
      </c>
      <c r="P123" s="48">
        <f t="shared" si="45"/>
        <v>3.703E-2</v>
      </c>
      <c r="Q123" s="48">
        <f t="shared" si="39"/>
        <v>4.5030000000000001E-2</v>
      </c>
      <c r="R123" s="38">
        <f t="shared" si="34"/>
        <v>674.6291900489573</v>
      </c>
      <c r="S123" s="39">
        <f t="shared" si="25"/>
        <v>502.05804487500006</v>
      </c>
      <c r="T123" s="39">
        <f t="shared" si="35"/>
        <v>172.57114517395721</v>
      </c>
      <c r="U123" s="39">
        <f t="shared" si="36"/>
        <v>0</v>
      </c>
      <c r="V123" s="40">
        <f t="shared" si="37"/>
        <v>133620.38</v>
      </c>
    </row>
    <row r="124" spans="1:22" x14ac:dyDescent="0.2">
      <c r="A124" s="50">
        <v>48214</v>
      </c>
      <c r="B124" s="36"/>
      <c r="C124" s="37">
        <f t="shared" si="26"/>
        <v>118</v>
      </c>
      <c r="D124" s="48">
        <f t="shared" si="44"/>
        <v>8.0000000000000002E-3</v>
      </c>
      <c r="E124" s="48">
        <f t="shared" si="44"/>
        <v>1.00094E-2</v>
      </c>
      <c r="F124" s="48">
        <f t="shared" si="38"/>
        <v>1.8009400000000002E-2</v>
      </c>
      <c r="G124" s="38">
        <f t="shared" si="28"/>
        <v>445.19093148652382</v>
      </c>
      <c r="H124" s="39">
        <f t="shared" si="29"/>
        <v>186.88948690200002</v>
      </c>
      <c r="I124" s="39">
        <f t="shared" si="30"/>
        <v>258.30144458452384</v>
      </c>
      <c r="J124" s="39">
        <v>0</v>
      </c>
      <c r="K124" s="40">
        <f t="shared" si="31"/>
        <v>124269.66</v>
      </c>
      <c r="L124" s="39">
        <f t="shared" si="24"/>
        <v>229.43826434424443</v>
      </c>
      <c r="M124" s="36"/>
      <c r="N124" s="37">
        <f t="shared" si="32"/>
        <v>118</v>
      </c>
      <c r="O124" s="48">
        <f t="shared" si="45"/>
        <v>8.0000000000000002E-3</v>
      </c>
      <c r="P124" s="48">
        <f t="shared" si="45"/>
        <v>3.703E-2</v>
      </c>
      <c r="Q124" s="48">
        <f t="shared" si="39"/>
        <v>4.5030000000000001E-2</v>
      </c>
      <c r="R124" s="38">
        <f t="shared" si="34"/>
        <v>674.62919583076825</v>
      </c>
      <c r="S124" s="39">
        <f t="shared" si="25"/>
        <v>501.41047595000003</v>
      </c>
      <c r="T124" s="39">
        <f t="shared" si="35"/>
        <v>173.21871988076825</v>
      </c>
      <c r="U124" s="39">
        <f t="shared" si="36"/>
        <v>0</v>
      </c>
      <c r="V124" s="40">
        <f t="shared" si="37"/>
        <v>133447.16</v>
      </c>
    </row>
    <row r="125" spans="1:22" x14ac:dyDescent="0.2">
      <c r="A125" s="50">
        <v>48245</v>
      </c>
      <c r="B125" s="36"/>
      <c r="C125" s="37">
        <f t="shared" si="26"/>
        <v>119</v>
      </c>
      <c r="D125" s="48">
        <f t="shared" si="44"/>
        <v>8.0000000000000002E-3</v>
      </c>
      <c r="E125" s="48">
        <f t="shared" si="44"/>
        <v>1.00094E-2</v>
      </c>
      <c r="F125" s="48">
        <f t="shared" si="38"/>
        <v>1.8009400000000002E-2</v>
      </c>
      <c r="G125" s="38">
        <f t="shared" si="28"/>
        <v>445.19093666168828</v>
      </c>
      <c r="H125" s="39">
        <f t="shared" si="29"/>
        <v>186.50183456700003</v>
      </c>
      <c r="I125" s="39">
        <f t="shared" si="30"/>
        <v>258.68910209468828</v>
      </c>
      <c r="J125" s="39">
        <v>0</v>
      </c>
      <c r="K125" s="40">
        <f t="shared" si="31"/>
        <v>124010.97</v>
      </c>
      <c r="L125" s="39">
        <f t="shared" si="24"/>
        <v>229.43825269756121</v>
      </c>
      <c r="M125" s="36"/>
      <c r="N125" s="37">
        <f t="shared" si="32"/>
        <v>119</v>
      </c>
      <c r="O125" s="48">
        <f t="shared" si="45"/>
        <v>8.0000000000000002E-3</v>
      </c>
      <c r="P125" s="48">
        <f t="shared" si="45"/>
        <v>3.703E-2</v>
      </c>
      <c r="Q125" s="48">
        <f t="shared" si="39"/>
        <v>4.5030000000000001E-2</v>
      </c>
      <c r="R125" s="38">
        <f t="shared" si="34"/>
        <v>674.62918935924949</v>
      </c>
      <c r="S125" s="39">
        <f t="shared" si="25"/>
        <v>500.76046790000004</v>
      </c>
      <c r="T125" s="39">
        <f t="shared" si="35"/>
        <v>173.86872145924949</v>
      </c>
      <c r="U125" s="39">
        <f t="shared" si="36"/>
        <v>0</v>
      </c>
      <c r="V125" s="40">
        <f t="shared" si="37"/>
        <v>133273.29</v>
      </c>
    </row>
    <row r="126" spans="1:22" ht="13.2" thickBot="1" x14ac:dyDescent="0.25">
      <c r="A126" s="50">
        <v>48274</v>
      </c>
      <c r="B126" s="36"/>
      <c r="C126" s="41">
        <f t="shared" si="26"/>
        <v>120</v>
      </c>
      <c r="D126" s="42">
        <f t="shared" si="44"/>
        <v>8.0000000000000002E-3</v>
      </c>
      <c r="E126" s="42">
        <f t="shared" si="44"/>
        <v>1.00094E-2</v>
      </c>
      <c r="F126" s="42">
        <f t="shared" si="38"/>
        <v>1.8009400000000002E-2</v>
      </c>
      <c r="G126" s="43">
        <f t="shared" si="28"/>
        <v>445.19093343826944</v>
      </c>
      <c r="H126" s="44">
        <f t="shared" si="29"/>
        <v>186.11359692650001</v>
      </c>
      <c r="I126" s="44">
        <f t="shared" si="30"/>
        <v>259.07733651176943</v>
      </c>
      <c r="J126" s="44">
        <v>0</v>
      </c>
      <c r="K126" s="45">
        <f t="shared" si="31"/>
        <v>123751.89</v>
      </c>
      <c r="L126" s="39">
        <f t="shared" si="24"/>
        <v>229.43824944900882</v>
      </c>
      <c r="M126" s="36"/>
      <c r="N126" s="41">
        <f t="shared" si="32"/>
        <v>120</v>
      </c>
      <c r="O126" s="42">
        <f t="shared" si="45"/>
        <v>8.0000000000000002E-3</v>
      </c>
      <c r="P126" s="42">
        <f t="shared" si="45"/>
        <v>3.703E-2</v>
      </c>
      <c r="Q126" s="42">
        <f t="shared" si="39"/>
        <v>4.5030000000000001E-2</v>
      </c>
      <c r="R126" s="43">
        <f t="shared" si="34"/>
        <v>674.62918288727826</v>
      </c>
      <c r="S126" s="44">
        <f t="shared" si="25"/>
        <v>500.10802072500007</v>
      </c>
      <c r="T126" s="44">
        <f t="shared" si="35"/>
        <v>174.52116216227822</v>
      </c>
      <c r="U126" s="44">
        <f t="shared" si="36"/>
        <v>0</v>
      </c>
      <c r="V126" s="45">
        <f t="shared" si="37"/>
        <v>133098.76999999999</v>
      </c>
    </row>
    <row r="127" spans="1:22" x14ac:dyDescent="0.2">
      <c r="A127" s="50">
        <v>48305</v>
      </c>
      <c r="B127" s="29">
        <v>11</v>
      </c>
      <c r="C127" s="37">
        <f t="shared" si="26"/>
        <v>121</v>
      </c>
      <c r="D127" s="48">
        <f t="shared" si="44"/>
        <v>8.0000000000000002E-3</v>
      </c>
      <c r="E127" s="48">
        <f t="shared" si="44"/>
        <v>1.00094E-2</v>
      </c>
      <c r="F127" s="48">
        <f t="shared" si="38"/>
        <v>1.8009400000000002E-2</v>
      </c>
      <c r="G127" s="38">
        <f t="shared" si="28"/>
        <v>445.19092385651044</v>
      </c>
      <c r="H127" s="39">
        <f t="shared" si="29"/>
        <v>185.7247739805</v>
      </c>
      <c r="I127" s="39">
        <f t="shared" si="30"/>
        <v>259.46614987601043</v>
      </c>
      <c r="J127" s="39">
        <v>0</v>
      </c>
      <c r="K127" s="40">
        <f t="shared" si="31"/>
        <v>123492.42</v>
      </c>
      <c r="L127" s="39">
        <f t="shared" si="24"/>
        <v>229.43826492134502</v>
      </c>
      <c r="M127" s="29">
        <v>11</v>
      </c>
      <c r="N127" s="37">
        <f t="shared" si="32"/>
        <v>121</v>
      </c>
      <c r="O127" s="48">
        <f t="shared" si="45"/>
        <v>8.0000000000000002E-3</v>
      </c>
      <c r="P127" s="48">
        <f t="shared" si="45"/>
        <v>3.703E-2</v>
      </c>
      <c r="Q127" s="48">
        <f t="shared" si="39"/>
        <v>4.5030000000000001E-2</v>
      </c>
      <c r="R127" s="38">
        <f t="shared" si="34"/>
        <v>674.62918877785546</v>
      </c>
      <c r="S127" s="39">
        <f t="shared" si="25"/>
        <v>499.45313442499997</v>
      </c>
      <c r="T127" s="39">
        <f t="shared" si="35"/>
        <v>175.17605435285549</v>
      </c>
      <c r="U127" s="39">
        <f t="shared" si="36"/>
        <v>0</v>
      </c>
      <c r="V127" s="40">
        <f t="shared" si="37"/>
        <v>132923.59</v>
      </c>
    </row>
    <row r="128" spans="1:22" x14ac:dyDescent="0.2">
      <c r="A128" s="50">
        <v>48335</v>
      </c>
      <c r="B128" s="36"/>
      <c r="C128" s="37">
        <f t="shared" si="26"/>
        <v>122</v>
      </c>
      <c r="D128" s="48">
        <f t="shared" si="44"/>
        <v>8.0000000000000002E-3</v>
      </c>
      <c r="E128" s="48">
        <f t="shared" si="44"/>
        <v>1.00094E-2</v>
      </c>
      <c r="F128" s="48">
        <f t="shared" si="38"/>
        <v>1.8009400000000002E-2</v>
      </c>
      <c r="G128" s="38">
        <f t="shared" si="28"/>
        <v>445.19090997679046</v>
      </c>
      <c r="H128" s="39">
        <f t="shared" si="29"/>
        <v>185.33536572899999</v>
      </c>
      <c r="I128" s="39">
        <f t="shared" si="30"/>
        <v>259.85554424779048</v>
      </c>
      <c r="J128" s="39">
        <v>0</v>
      </c>
      <c r="K128" s="40">
        <f t="shared" si="31"/>
        <v>123232.56</v>
      </c>
      <c r="L128" s="39">
        <f t="shared" si="24"/>
        <v>229.4382587756607</v>
      </c>
      <c r="M128" s="36"/>
      <c r="N128" s="37">
        <f t="shared" si="32"/>
        <v>122</v>
      </c>
      <c r="O128" s="48">
        <f t="shared" si="45"/>
        <v>8.0000000000000002E-3</v>
      </c>
      <c r="P128" s="48">
        <f t="shared" si="45"/>
        <v>3.703E-2</v>
      </c>
      <c r="Q128" s="48">
        <f t="shared" si="39"/>
        <v>4.5030000000000001E-2</v>
      </c>
      <c r="R128" s="38">
        <f t="shared" si="34"/>
        <v>674.62916875245116</v>
      </c>
      <c r="S128" s="39">
        <f t="shared" si="25"/>
        <v>498.79577147500004</v>
      </c>
      <c r="T128" s="39">
        <f t="shared" si="35"/>
        <v>175.8333972774511</v>
      </c>
      <c r="U128" s="39">
        <f t="shared" si="36"/>
        <v>0</v>
      </c>
      <c r="V128" s="40">
        <f t="shared" si="37"/>
        <v>132747.76</v>
      </c>
    </row>
    <row r="129" spans="1:22" x14ac:dyDescent="0.2">
      <c r="A129" s="50">
        <v>48366</v>
      </c>
      <c r="B129" s="36"/>
      <c r="C129" s="37">
        <f t="shared" si="26"/>
        <v>123</v>
      </c>
      <c r="D129" s="48">
        <f t="shared" si="44"/>
        <v>8.0000000000000002E-3</v>
      </c>
      <c r="E129" s="48">
        <f t="shared" si="44"/>
        <v>1.00094E-2</v>
      </c>
      <c r="F129" s="48">
        <f t="shared" si="38"/>
        <v>1.8009400000000002E-2</v>
      </c>
      <c r="G129" s="38">
        <f t="shared" si="28"/>
        <v>445.19089387990584</v>
      </c>
      <c r="H129" s="39">
        <f t="shared" si="29"/>
        <v>184.94537217200005</v>
      </c>
      <c r="I129" s="39">
        <f t="shared" si="30"/>
        <v>260.24552170790582</v>
      </c>
      <c r="J129" s="39">
        <v>0</v>
      </c>
      <c r="K129" s="40">
        <f t="shared" si="31"/>
        <v>122972.31</v>
      </c>
      <c r="L129" s="39">
        <f t="shared" si="24"/>
        <v>229.438292137639</v>
      </c>
      <c r="M129" s="36"/>
      <c r="N129" s="37">
        <f t="shared" si="32"/>
        <v>123</v>
      </c>
      <c r="O129" s="48">
        <f t="shared" si="45"/>
        <v>8.0000000000000002E-3</v>
      </c>
      <c r="P129" s="48">
        <f t="shared" si="45"/>
        <v>3.703E-2</v>
      </c>
      <c r="Q129" s="48">
        <f t="shared" si="39"/>
        <v>4.5030000000000001E-2</v>
      </c>
      <c r="R129" s="38">
        <f t="shared" si="34"/>
        <v>674.62918601754484</v>
      </c>
      <c r="S129" s="39">
        <f t="shared" si="25"/>
        <v>498.13596940000008</v>
      </c>
      <c r="T129" s="39">
        <f t="shared" si="35"/>
        <v>176.49321661754479</v>
      </c>
      <c r="U129" s="39">
        <f t="shared" si="36"/>
        <v>0</v>
      </c>
      <c r="V129" s="40">
        <f t="shared" si="37"/>
        <v>132571.26999999999</v>
      </c>
    </row>
    <row r="130" spans="1:22" x14ac:dyDescent="0.2">
      <c r="A130" s="50">
        <v>48396</v>
      </c>
      <c r="B130" s="36"/>
      <c r="C130" s="37">
        <f t="shared" si="26"/>
        <v>124</v>
      </c>
      <c r="D130" s="48">
        <f t="shared" si="44"/>
        <v>8.0000000000000002E-3</v>
      </c>
      <c r="E130" s="48">
        <f t="shared" si="44"/>
        <v>1.00094E-2</v>
      </c>
      <c r="F130" s="48">
        <f t="shared" si="38"/>
        <v>1.8009400000000002E-2</v>
      </c>
      <c r="G130" s="38">
        <f t="shared" si="28"/>
        <v>445.19087766735527</v>
      </c>
      <c r="H130" s="39">
        <f t="shared" si="29"/>
        <v>184.55479330950001</v>
      </c>
      <c r="I130" s="39">
        <f t="shared" si="30"/>
        <v>260.63608435785528</v>
      </c>
      <c r="J130" s="39">
        <v>0</v>
      </c>
      <c r="K130" s="40">
        <f t="shared" si="31"/>
        <v>122711.67</v>
      </c>
      <c r="L130" s="39">
        <f t="shared" si="24"/>
        <v>229.43832471892551</v>
      </c>
      <c r="M130" s="36"/>
      <c r="N130" s="37">
        <f t="shared" si="32"/>
        <v>124</v>
      </c>
      <c r="O130" s="48">
        <f t="shared" si="45"/>
        <v>8.0000000000000002E-3</v>
      </c>
      <c r="P130" s="48">
        <f t="shared" si="45"/>
        <v>3.703E-2</v>
      </c>
      <c r="Q130" s="48">
        <f t="shared" si="39"/>
        <v>4.5030000000000001E-2</v>
      </c>
      <c r="R130" s="38">
        <f t="shared" si="34"/>
        <v>674.62920238628078</v>
      </c>
      <c r="S130" s="39">
        <f t="shared" si="25"/>
        <v>497.473690675</v>
      </c>
      <c r="T130" s="39">
        <f t="shared" si="35"/>
        <v>177.15551171128081</v>
      </c>
      <c r="U130" s="39">
        <f t="shared" si="36"/>
        <v>0</v>
      </c>
      <c r="V130" s="40">
        <f t="shared" si="37"/>
        <v>132394.10999999999</v>
      </c>
    </row>
    <row r="131" spans="1:22" x14ac:dyDescent="0.2">
      <c r="A131" s="50">
        <v>48427</v>
      </c>
      <c r="B131" s="36"/>
      <c r="C131" s="37">
        <f t="shared" si="26"/>
        <v>125</v>
      </c>
      <c r="D131" s="48">
        <f t="shared" si="44"/>
        <v>8.0000000000000002E-3</v>
      </c>
      <c r="E131" s="48">
        <f t="shared" si="44"/>
        <v>1.00094E-2</v>
      </c>
      <c r="F131" s="48">
        <f t="shared" si="38"/>
        <v>1.8009400000000002E-2</v>
      </c>
      <c r="G131" s="38">
        <f t="shared" si="28"/>
        <v>445.19086346163124</v>
      </c>
      <c r="H131" s="39">
        <f t="shared" si="29"/>
        <v>184.1636291415</v>
      </c>
      <c r="I131" s="39">
        <f t="shared" si="30"/>
        <v>261.02723432013124</v>
      </c>
      <c r="J131" s="39">
        <v>0</v>
      </c>
      <c r="K131" s="40">
        <f t="shared" si="31"/>
        <v>122450.64</v>
      </c>
      <c r="L131" s="39">
        <f t="shared" si="24"/>
        <v>229.43831605406615</v>
      </c>
      <c r="M131" s="36"/>
      <c r="N131" s="37">
        <f t="shared" si="32"/>
        <v>125</v>
      </c>
      <c r="O131" s="48">
        <f t="shared" si="45"/>
        <v>8.0000000000000002E-3</v>
      </c>
      <c r="P131" s="48">
        <f t="shared" si="45"/>
        <v>3.703E-2</v>
      </c>
      <c r="Q131" s="48">
        <f t="shared" si="39"/>
        <v>4.5030000000000001E-2</v>
      </c>
      <c r="R131" s="38">
        <f t="shared" si="34"/>
        <v>674.62917951569739</v>
      </c>
      <c r="S131" s="39">
        <f t="shared" si="25"/>
        <v>496.80889777499999</v>
      </c>
      <c r="T131" s="39">
        <f t="shared" si="35"/>
        <v>177.82028174069745</v>
      </c>
      <c r="U131" s="39">
        <f t="shared" si="36"/>
        <v>0</v>
      </c>
      <c r="V131" s="40">
        <f t="shared" si="37"/>
        <v>132216.29</v>
      </c>
    </row>
    <row r="132" spans="1:22" x14ac:dyDescent="0.2">
      <c r="A132" s="50">
        <v>48458</v>
      </c>
      <c r="B132" s="36"/>
      <c r="C132" s="37">
        <f t="shared" si="26"/>
        <v>126</v>
      </c>
      <c r="D132" s="48">
        <f t="shared" si="44"/>
        <v>8.0000000000000002E-3</v>
      </c>
      <c r="E132" s="48">
        <f t="shared" si="44"/>
        <v>1.00094E-2</v>
      </c>
      <c r="F132" s="48">
        <f t="shared" si="38"/>
        <v>1.8009400000000002E-2</v>
      </c>
      <c r="G132" s="38">
        <f t="shared" si="28"/>
        <v>445.19085340651543</v>
      </c>
      <c r="H132" s="39">
        <f t="shared" si="29"/>
        <v>183.77187966800003</v>
      </c>
      <c r="I132" s="39">
        <f t="shared" si="30"/>
        <v>261.41897373851538</v>
      </c>
      <c r="J132" s="39">
        <v>0</v>
      </c>
      <c r="K132" s="40">
        <f t="shared" si="31"/>
        <v>122189.22</v>
      </c>
      <c r="L132" s="39">
        <f t="shared" si="24"/>
        <v>229.43832754675452</v>
      </c>
      <c r="M132" s="36"/>
      <c r="N132" s="37">
        <f t="shared" si="32"/>
        <v>126</v>
      </c>
      <c r="O132" s="48">
        <f t="shared" si="45"/>
        <v>8.0000000000000002E-3</v>
      </c>
      <c r="P132" s="48">
        <f t="shared" si="45"/>
        <v>3.703E-2</v>
      </c>
      <c r="Q132" s="48">
        <f t="shared" si="39"/>
        <v>4.5030000000000001E-2</v>
      </c>
      <c r="R132" s="38">
        <f t="shared" si="34"/>
        <v>674.62918095326995</v>
      </c>
      <c r="S132" s="39">
        <f t="shared" si="25"/>
        <v>496.14162822500003</v>
      </c>
      <c r="T132" s="39">
        <f t="shared" si="35"/>
        <v>178.48755272826997</v>
      </c>
      <c r="U132" s="39">
        <f t="shared" si="36"/>
        <v>0</v>
      </c>
      <c r="V132" s="40">
        <f t="shared" si="37"/>
        <v>132037.79999999999</v>
      </c>
    </row>
    <row r="133" spans="1:22" x14ac:dyDescent="0.2">
      <c r="A133" s="50">
        <v>48488</v>
      </c>
      <c r="B133" s="36"/>
      <c r="C133" s="37">
        <f t="shared" si="26"/>
        <v>127</v>
      </c>
      <c r="D133" s="48">
        <f t="shared" si="44"/>
        <v>8.0000000000000002E-3</v>
      </c>
      <c r="E133" s="48">
        <f t="shared" si="44"/>
        <v>1.00094E-2</v>
      </c>
      <c r="F133" s="48">
        <f t="shared" si="38"/>
        <v>1.8009400000000002E-2</v>
      </c>
      <c r="G133" s="38">
        <f t="shared" si="28"/>
        <v>445.19084966737853</v>
      </c>
      <c r="H133" s="39">
        <f t="shared" si="29"/>
        <v>183.37954488900002</v>
      </c>
      <c r="I133" s="39">
        <f t="shared" si="30"/>
        <v>261.81130477837854</v>
      </c>
      <c r="J133" s="39">
        <v>0</v>
      </c>
      <c r="K133" s="40">
        <f t="shared" si="31"/>
        <v>121927.41</v>
      </c>
      <c r="L133" s="39">
        <f t="shared" si="24"/>
        <v>229.43831878188951</v>
      </c>
      <c r="M133" s="36"/>
      <c r="N133" s="37">
        <f t="shared" si="32"/>
        <v>127</v>
      </c>
      <c r="O133" s="48">
        <f t="shared" si="45"/>
        <v>8.0000000000000002E-3</v>
      </c>
      <c r="P133" s="48">
        <f t="shared" si="45"/>
        <v>3.703E-2</v>
      </c>
      <c r="Q133" s="48">
        <f t="shared" si="39"/>
        <v>4.5030000000000001E-2</v>
      </c>
      <c r="R133" s="38">
        <f t="shared" si="34"/>
        <v>674.62916844926804</v>
      </c>
      <c r="S133" s="39">
        <f t="shared" si="25"/>
        <v>495.47184449999997</v>
      </c>
      <c r="T133" s="39">
        <f t="shared" si="35"/>
        <v>179.15732394926803</v>
      </c>
      <c r="U133" s="39">
        <f t="shared" si="36"/>
        <v>0</v>
      </c>
      <c r="V133" s="40">
        <f t="shared" si="37"/>
        <v>131858.64000000001</v>
      </c>
    </row>
    <row r="134" spans="1:22" x14ac:dyDescent="0.2">
      <c r="A134" s="50">
        <v>48519</v>
      </c>
      <c r="B134" s="36"/>
      <c r="C134" s="37">
        <f t="shared" si="26"/>
        <v>128</v>
      </c>
      <c r="D134" s="48">
        <f t="shared" si="44"/>
        <v>8.0000000000000002E-3</v>
      </c>
      <c r="E134" s="48">
        <f t="shared" si="44"/>
        <v>1.00094E-2</v>
      </c>
      <c r="F134" s="48">
        <f t="shared" si="38"/>
        <v>1.8009400000000002E-2</v>
      </c>
      <c r="G134" s="38">
        <f t="shared" si="28"/>
        <v>445.19085443148697</v>
      </c>
      <c r="H134" s="39">
        <f t="shared" si="29"/>
        <v>182.98662480450005</v>
      </c>
      <c r="I134" s="39">
        <f t="shared" si="30"/>
        <v>262.20422962698694</v>
      </c>
      <c r="J134" s="39">
        <v>0</v>
      </c>
      <c r="K134" s="40">
        <f t="shared" si="31"/>
        <v>121665.21</v>
      </c>
      <c r="L134" s="39">
        <f t="shared" si="24"/>
        <v>229.43830032628671</v>
      </c>
      <c r="M134" s="36"/>
      <c r="N134" s="37">
        <f t="shared" si="32"/>
        <v>128</v>
      </c>
      <c r="O134" s="48">
        <f t="shared" si="45"/>
        <v>8.0000000000000002E-3</v>
      </c>
      <c r="P134" s="48">
        <f t="shared" si="45"/>
        <v>3.703E-2</v>
      </c>
      <c r="Q134" s="48">
        <f t="shared" si="39"/>
        <v>4.5030000000000001E-2</v>
      </c>
      <c r="R134" s="38">
        <f t="shared" si="34"/>
        <v>674.62915475777368</v>
      </c>
      <c r="S134" s="39">
        <f t="shared" si="25"/>
        <v>494.7995466000001</v>
      </c>
      <c r="T134" s="39">
        <f t="shared" si="35"/>
        <v>179.82960815777361</v>
      </c>
      <c r="U134" s="39">
        <f t="shared" si="36"/>
        <v>0</v>
      </c>
      <c r="V134" s="40">
        <f t="shared" si="37"/>
        <v>131678.81</v>
      </c>
    </row>
    <row r="135" spans="1:22" x14ac:dyDescent="0.2">
      <c r="A135" s="50">
        <v>48549</v>
      </c>
      <c r="B135" s="36"/>
      <c r="C135" s="37">
        <f t="shared" si="26"/>
        <v>129</v>
      </c>
      <c r="D135" s="48">
        <f t="shared" si="44"/>
        <v>8.0000000000000002E-3</v>
      </c>
      <c r="E135" s="48">
        <f t="shared" si="44"/>
        <v>1.00094E-2</v>
      </c>
      <c r="F135" s="48">
        <f t="shared" si="38"/>
        <v>1.8009400000000002E-2</v>
      </c>
      <c r="G135" s="38">
        <f t="shared" si="28"/>
        <v>445.19086990831318</v>
      </c>
      <c r="H135" s="39">
        <f t="shared" si="29"/>
        <v>182.59311941450002</v>
      </c>
      <c r="I135" s="39">
        <f t="shared" si="30"/>
        <v>262.59775049381312</v>
      </c>
      <c r="J135" s="39">
        <v>0</v>
      </c>
      <c r="K135" s="40">
        <f t="shared" si="31"/>
        <v>121402.61</v>
      </c>
      <c r="L135" s="39">
        <f t="shared" si="24"/>
        <v>229.43828284193785</v>
      </c>
      <c r="M135" s="36"/>
      <c r="N135" s="37">
        <f t="shared" si="32"/>
        <v>129</v>
      </c>
      <c r="O135" s="48">
        <f t="shared" si="45"/>
        <v>8.0000000000000002E-3</v>
      </c>
      <c r="P135" s="48">
        <f t="shared" si="45"/>
        <v>3.703E-2</v>
      </c>
      <c r="Q135" s="48">
        <f t="shared" si="39"/>
        <v>4.5030000000000001E-2</v>
      </c>
      <c r="R135" s="38">
        <f t="shared" si="34"/>
        <v>674.62915275025102</v>
      </c>
      <c r="S135" s="39">
        <f t="shared" si="25"/>
        <v>494.12473452500001</v>
      </c>
      <c r="T135" s="39">
        <f t="shared" si="35"/>
        <v>180.50441822525099</v>
      </c>
      <c r="U135" s="39">
        <f t="shared" si="36"/>
        <v>0</v>
      </c>
      <c r="V135" s="40">
        <f t="shared" si="37"/>
        <v>131498.31</v>
      </c>
    </row>
    <row r="136" spans="1:22" x14ac:dyDescent="0.2">
      <c r="A136" s="50">
        <v>48580</v>
      </c>
      <c r="B136" s="36"/>
      <c r="C136" s="37">
        <f t="shared" si="26"/>
        <v>130</v>
      </c>
      <c r="D136" s="48">
        <f t="shared" si="44"/>
        <v>8.0000000000000002E-3</v>
      </c>
      <c r="E136" s="48">
        <f t="shared" si="44"/>
        <v>1.00094E-2</v>
      </c>
      <c r="F136" s="48">
        <f t="shared" si="38"/>
        <v>1.8009400000000002E-2</v>
      </c>
      <c r="G136" s="38">
        <f t="shared" si="28"/>
        <v>445.19086165923522</v>
      </c>
      <c r="H136" s="39">
        <f t="shared" si="29"/>
        <v>182.19901371116669</v>
      </c>
      <c r="I136" s="39">
        <f t="shared" si="30"/>
        <v>262.99184794806854</v>
      </c>
      <c r="J136" s="39">
        <v>0</v>
      </c>
      <c r="K136" s="40">
        <f t="shared" si="31"/>
        <v>121139.62</v>
      </c>
      <c r="L136" s="39">
        <f t="shared" ref="L136:L199" si="46">R136-G136</f>
        <v>229.43831375795082</v>
      </c>
      <c r="M136" s="36"/>
      <c r="N136" s="37">
        <f t="shared" si="32"/>
        <v>130</v>
      </c>
      <c r="O136" s="48">
        <f t="shared" si="45"/>
        <v>8.0000000000000002E-3</v>
      </c>
      <c r="P136" s="48">
        <f t="shared" si="45"/>
        <v>3.703E-2</v>
      </c>
      <c r="Q136" s="48">
        <f t="shared" si="39"/>
        <v>4.5030000000000001E-2</v>
      </c>
      <c r="R136" s="38">
        <f t="shared" si="34"/>
        <v>674.62917541718605</v>
      </c>
      <c r="S136" s="39">
        <f t="shared" ref="S136:S199" si="47">IF(LEN($N136)&gt;0,-IPMT(SUM(O136:P136)/12,1,$T$4-$N136+1,$V135),"")</f>
        <v>493.44740827500004</v>
      </c>
      <c r="T136" s="39">
        <f t="shared" si="35"/>
        <v>181.18176714218603</v>
      </c>
      <c r="U136" s="39">
        <f t="shared" si="36"/>
        <v>0</v>
      </c>
      <c r="V136" s="40">
        <f t="shared" si="37"/>
        <v>131317.13</v>
      </c>
    </row>
    <row r="137" spans="1:22" x14ac:dyDescent="0.2">
      <c r="A137" s="50">
        <v>48611</v>
      </c>
      <c r="B137" s="36"/>
      <c r="C137" s="37">
        <f t="shared" ref="C137:C200" si="48">IF(C136&gt;=$I$4,"",C136+1)</f>
        <v>131</v>
      </c>
      <c r="D137" s="48">
        <f t="shared" ref="D137:E152" si="49">D136</f>
        <v>8.0000000000000002E-3</v>
      </c>
      <c r="E137" s="48">
        <f t="shared" si="49"/>
        <v>1.00094E-2</v>
      </c>
      <c r="F137" s="48">
        <f t="shared" si="38"/>
        <v>1.8009400000000002E-2</v>
      </c>
      <c r="G137" s="38">
        <f t="shared" ref="G137:G200" si="50">IF(LEN($C137)&gt;0,SUM($H137:$I137),"")</f>
        <v>445.19086845048662</v>
      </c>
      <c r="H137" s="39">
        <f t="shared" ref="H137:H200" si="51">IF(LEN($C137)&gt;0,-IPMT(SUM(D137:E137)/12,1,$I$4-$C137+1,$K136),"")</f>
        <v>181.80432270233334</v>
      </c>
      <c r="I137" s="39">
        <f t="shared" ref="I137:I200" si="52">IF(LEN($C137)&gt;0,-PPMT(SUM(D137:E137)/12,1,$I$4-$C137+1,$K136),"")</f>
        <v>263.38654574815325</v>
      </c>
      <c r="J137" s="39">
        <v>0</v>
      </c>
      <c r="K137" s="40">
        <f t="shared" ref="K137:K200" si="53">IF(LEN($C137)&gt;0,ROUND($K136-$I137,2),"")-J137</f>
        <v>120876.23</v>
      </c>
      <c r="L137" s="39">
        <f t="shared" si="46"/>
        <v>229.43831604522336</v>
      </c>
      <c r="M137" s="36"/>
      <c r="N137" s="37">
        <f t="shared" ref="N137:N200" si="54">IF(N136&gt;=$T$4,"",N136+1)</f>
        <v>131</v>
      </c>
      <c r="O137" s="48">
        <f t="shared" ref="O137:P152" si="55">O136</f>
        <v>8.0000000000000002E-3</v>
      </c>
      <c r="P137" s="48">
        <f t="shared" si="55"/>
        <v>3.703E-2</v>
      </c>
      <c r="Q137" s="48">
        <f t="shared" si="39"/>
        <v>4.5030000000000001E-2</v>
      </c>
      <c r="R137" s="38">
        <f t="shared" ref="R137:R200" si="56">IF(LEN($N137)&gt;0,SUM($S137:$T137),"")</f>
        <v>674.62918449570998</v>
      </c>
      <c r="S137" s="39">
        <f t="shared" si="47"/>
        <v>492.76753032500005</v>
      </c>
      <c r="T137" s="39">
        <f t="shared" ref="T137:T200" si="57">IF(LEN($N137)&gt;0,-PPMT(SUM(O137:P137)/12,1,$T$4-$N137+1,$V136),"")</f>
        <v>181.86165417070993</v>
      </c>
      <c r="U137" s="39">
        <f t="shared" ref="U137:U200" si="58">J137</f>
        <v>0</v>
      </c>
      <c r="V137" s="40">
        <f t="shared" ref="V137:V200" si="59">IF(LEN($N137)&gt;0,ROUND($V136-$T137,2),"")-U137</f>
        <v>131135.26999999999</v>
      </c>
    </row>
    <row r="138" spans="1:22" x14ac:dyDescent="0.2">
      <c r="A138" s="50">
        <v>48639</v>
      </c>
      <c r="B138" s="36"/>
      <c r="C138" s="41">
        <f t="shared" si="48"/>
        <v>132</v>
      </c>
      <c r="D138" s="42">
        <f t="shared" si="49"/>
        <v>8.0000000000000002E-3</v>
      </c>
      <c r="E138" s="42">
        <f t="shared" si="49"/>
        <v>1.00094E-2</v>
      </c>
      <c r="F138" s="42">
        <f t="shared" si="38"/>
        <v>1.8009400000000002E-2</v>
      </c>
      <c r="G138" s="43">
        <f t="shared" si="50"/>
        <v>445.19085572837116</v>
      </c>
      <c r="H138" s="44">
        <f t="shared" si="51"/>
        <v>181.40903138016665</v>
      </c>
      <c r="I138" s="44">
        <f t="shared" si="52"/>
        <v>263.78182434820451</v>
      </c>
      <c r="J138" s="44">
        <v>0</v>
      </c>
      <c r="K138" s="45">
        <f t="shared" si="53"/>
        <v>120612.45</v>
      </c>
      <c r="L138" s="39">
        <f t="shared" si="46"/>
        <v>229.43833727726781</v>
      </c>
      <c r="M138" s="36"/>
      <c r="N138" s="41">
        <f t="shared" si="54"/>
        <v>132</v>
      </c>
      <c r="O138" s="42">
        <f t="shared" si="55"/>
        <v>8.0000000000000002E-3</v>
      </c>
      <c r="P138" s="42">
        <f t="shared" si="55"/>
        <v>3.703E-2</v>
      </c>
      <c r="Q138" s="42">
        <f t="shared" si="39"/>
        <v>4.5030000000000001E-2</v>
      </c>
      <c r="R138" s="43">
        <f t="shared" si="56"/>
        <v>674.62919300563897</v>
      </c>
      <c r="S138" s="44">
        <f t="shared" si="47"/>
        <v>492.08510067499998</v>
      </c>
      <c r="T138" s="44">
        <f t="shared" si="57"/>
        <v>182.54409233063899</v>
      </c>
      <c r="U138" s="44">
        <f t="shared" si="58"/>
        <v>0</v>
      </c>
      <c r="V138" s="45">
        <f t="shared" si="59"/>
        <v>130952.73</v>
      </c>
    </row>
    <row r="139" spans="1:22" x14ac:dyDescent="0.2">
      <c r="A139" s="50">
        <v>48670</v>
      </c>
      <c r="B139" s="36">
        <v>12</v>
      </c>
      <c r="C139" s="37">
        <f t="shared" si="48"/>
        <v>133</v>
      </c>
      <c r="D139" s="48">
        <f t="shared" si="49"/>
        <v>8.0000000000000002E-3</v>
      </c>
      <c r="E139" s="48">
        <f t="shared" si="49"/>
        <v>1.00094E-2</v>
      </c>
      <c r="F139" s="48">
        <f t="shared" si="38"/>
        <v>1.8009400000000002E-2</v>
      </c>
      <c r="G139" s="38">
        <f t="shared" si="50"/>
        <v>445.19086246219643</v>
      </c>
      <c r="H139" s="39">
        <f t="shared" si="51"/>
        <v>181.01315475249999</v>
      </c>
      <c r="I139" s="39">
        <f t="shared" si="52"/>
        <v>264.17770770969645</v>
      </c>
      <c r="J139" s="39">
        <v>0</v>
      </c>
      <c r="K139" s="40">
        <f t="shared" si="53"/>
        <v>120348.27</v>
      </c>
      <c r="L139" s="39">
        <f t="shared" si="46"/>
        <v>229.43835162590341</v>
      </c>
      <c r="M139" s="36">
        <v>12</v>
      </c>
      <c r="N139" s="37">
        <f t="shared" si="54"/>
        <v>133</v>
      </c>
      <c r="O139" s="48">
        <f t="shared" si="55"/>
        <v>8.0000000000000002E-3</v>
      </c>
      <c r="P139" s="48">
        <f t="shared" si="55"/>
        <v>3.703E-2</v>
      </c>
      <c r="Q139" s="48">
        <f t="shared" si="39"/>
        <v>4.5030000000000001E-2</v>
      </c>
      <c r="R139" s="38">
        <f t="shared" si="56"/>
        <v>674.62921408809984</v>
      </c>
      <c r="S139" s="39">
        <f t="shared" si="47"/>
        <v>491.40011932499999</v>
      </c>
      <c r="T139" s="39">
        <f t="shared" si="57"/>
        <v>183.22909476309985</v>
      </c>
      <c r="U139" s="39">
        <f t="shared" si="58"/>
        <v>0</v>
      </c>
      <c r="V139" s="40">
        <f t="shared" si="59"/>
        <v>130769.5</v>
      </c>
    </row>
    <row r="140" spans="1:22" x14ac:dyDescent="0.2">
      <c r="A140" s="50">
        <v>48700</v>
      </c>
      <c r="B140" s="36"/>
      <c r="C140" s="37">
        <f t="shared" si="48"/>
        <v>134</v>
      </c>
      <c r="D140" s="48">
        <f t="shared" si="49"/>
        <v>8.0000000000000002E-3</v>
      </c>
      <c r="E140" s="48">
        <f t="shared" si="49"/>
        <v>1.00094E-2</v>
      </c>
      <c r="F140" s="48">
        <f t="shared" si="38"/>
        <v>1.8009400000000002E-2</v>
      </c>
      <c r="G140" s="38">
        <f t="shared" si="50"/>
        <v>445.19085398258414</v>
      </c>
      <c r="H140" s="39">
        <f t="shared" si="51"/>
        <v>180.61667781150001</v>
      </c>
      <c r="I140" s="39">
        <f t="shared" si="52"/>
        <v>264.5741761710841</v>
      </c>
      <c r="J140" s="39">
        <v>0</v>
      </c>
      <c r="K140" s="40">
        <f t="shared" si="53"/>
        <v>120083.7</v>
      </c>
      <c r="L140" s="39">
        <f t="shared" si="46"/>
        <v>229.4383554354722</v>
      </c>
      <c r="M140" s="36"/>
      <c r="N140" s="37">
        <f t="shared" si="54"/>
        <v>134</v>
      </c>
      <c r="O140" s="48">
        <f t="shared" si="55"/>
        <v>8.0000000000000002E-3</v>
      </c>
      <c r="P140" s="48">
        <f t="shared" si="55"/>
        <v>3.703E-2</v>
      </c>
      <c r="Q140" s="48">
        <f t="shared" si="39"/>
        <v>4.5030000000000001E-2</v>
      </c>
      <c r="R140" s="38">
        <f t="shared" si="56"/>
        <v>674.62920941805635</v>
      </c>
      <c r="S140" s="39">
        <f t="shared" si="47"/>
        <v>490.71254875000005</v>
      </c>
      <c r="T140" s="39">
        <f t="shared" si="57"/>
        <v>183.91666066805629</v>
      </c>
      <c r="U140" s="39">
        <f t="shared" si="58"/>
        <v>0</v>
      </c>
      <c r="V140" s="40">
        <f t="shared" si="59"/>
        <v>130585.58</v>
      </c>
    </row>
    <row r="141" spans="1:22" x14ac:dyDescent="0.2">
      <c r="A141" s="50">
        <v>48731</v>
      </c>
      <c r="B141" s="36"/>
      <c r="C141" s="37">
        <f t="shared" si="48"/>
        <v>135</v>
      </c>
      <c r="D141" s="48">
        <f t="shared" si="49"/>
        <v>8.0000000000000002E-3</v>
      </c>
      <c r="E141" s="48">
        <f t="shared" si="49"/>
        <v>1.00094E-2</v>
      </c>
      <c r="F141" s="48">
        <f t="shared" si="38"/>
        <v>1.8009400000000002E-2</v>
      </c>
      <c r="G141" s="38">
        <f t="shared" si="50"/>
        <v>445.19086946506195</v>
      </c>
      <c r="H141" s="39">
        <f t="shared" si="51"/>
        <v>180.21961556500003</v>
      </c>
      <c r="I141" s="39">
        <f t="shared" si="52"/>
        <v>264.97125390006192</v>
      </c>
      <c r="J141" s="39">
        <v>0</v>
      </c>
      <c r="K141" s="40">
        <f t="shared" si="53"/>
        <v>119818.73</v>
      </c>
      <c r="L141" s="39">
        <f t="shared" si="46"/>
        <v>229.43832270138967</v>
      </c>
      <c r="M141" s="36"/>
      <c r="N141" s="37">
        <f t="shared" si="54"/>
        <v>135</v>
      </c>
      <c r="O141" s="48">
        <f t="shared" si="55"/>
        <v>8.0000000000000002E-3</v>
      </c>
      <c r="P141" s="48">
        <f t="shared" si="55"/>
        <v>3.703E-2</v>
      </c>
      <c r="Q141" s="48">
        <f t="shared" si="39"/>
        <v>4.5030000000000001E-2</v>
      </c>
      <c r="R141" s="38">
        <f t="shared" si="56"/>
        <v>674.62919216645162</v>
      </c>
      <c r="S141" s="39">
        <f t="shared" si="47"/>
        <v>490.02238895000005</v>
      </c>
      <c r="T141" s="39">
        <f t="shared" si="57"/>
        <v>184.60680321645157</v>
      </c>
      <c r="U141" s="39">
        <f t="shared" si="58"/>
        <v>0</v>
      </c>
      <c r="V141" s="40">
        <f t="shared" si="59"/>
        <v>130400.97</v>
      </c>
    </row>
    <row r="142" spans="1:22" x14ac:dyDescent="0.2">
      <c r="A142" s="50">
        <v>48761</v>
      </c>
      <c r="B142" s="36"/>
      <c r="C142" s="37">
        <f t="shared" si="48"/>
        <v>136</v>
      </c>
      <c r="D142" s="48">
        <f t="shared" si="49"/>
        <v>8.0000000000000002E-3</v>
      </c>
      <c r="E142" s="48">
        <f t="shared" si="49"/>
        <v>1.00094E-2</v>
      </c>
      <c r="F142" s="48">
        <f t="shared" si="38"/>
        <v>1.8009400000000002E-2</v>
      </c>
      <c r="G142" s="38">
        <f t="shared" si="50"/>
        <v>445.19087412397357</v>
      </c>
      <c r="H142" s="39">
        <f t="shared" si="51"/>
        <v>179.8219530051667</v>
      </c>
      <c r="I142" s="39">
        <f t="shared" si="52"/>
        <v>265.3689211188069</v>
      </c>
      <c r="J142" s="39">
        <v>0</v>
      </c>
      <c r="K142" s="40">
        <f t="shared" si="53"/>
        <v>119553.36</v>
      </c>
      <c r="L142" s="39">
        <f t="shared" si="46"/>
        <v>229.43830150392432</v>
      </c>
      <c r="M142" s="36"/>
      <c r="N142" s="37">
        <f t="shared" si="54"/>
        <v>136</v>
      </c>
      <c r="O142" s="48">
        <f t="shared" si="55"/>
        <v>8.0000000000000002E-3</v>
      </c>
      <c r="P142" s="48">
        <f t="shared" si="55"/>
        <v>3.703E-2</v>
      </c>
      <c r="Q142" s="48">
        <f t="shared" si="39"/>
        <v>4.5030000000000001E-2</v>
      </c>
      <c r="R142" s="38">
        <f t="shared" si="56"/>
        <v>674.62917562789789</v>
      </c>
      <c r="S142" s="39">
        <f t="shared" si="47"/>
        <v>489.32963992500004</v>
      </c>
      <c r="T142" s="39">
        <f t="shared" si="57"/>
        <v>185.29953570289783</v>
      </c>
      <c r="U142" s="39">
        <f t="shared" si="58"/>
        <v>0</v>
      </c>
      <c r="V142" s="40">
        <f t="shared" si="59"/>
        <v>130215.67</v>
      </c>
    </row>
    <row r="143" spans="1:22" x14ac:dyDescent="0.2">
      <c r="A143" s="50">
        <v>48792</v>
      </c>
      <c r="B143" s="36"/>
      <c r="C143" s="37">
        <f t="shared" si="48"/>
        <v>137</v>
      </c>
      <c r="D143" s="48">
        <f t="shared" si="49"/>
        <v>8.0000000000000002E-3</v>
      </c>
      <c r="E143" s="48">
        <f t="shared" si="49"/>
        <v>1.00094E-2</v>
      </c>
      <c r="F143" s="48">
        <f t="shared" si="38"/>
        <v>1.8009400000000002E-2</v>
      </c>
      <c r="G143" s="38">
        <f t="shared" si="50"/>
        <v>445.1908701064533</v>
      </c>
      <c r="H143" s="39">
        <f t="shared" si="51"/>
        <v>179.42369013200002</v>
      </c>
      <c r="I143" s="39">
        <f t="shared" si="52"/>
        <v>265.76717997445326</v>
      </c>
      <c r="J143" s="39">
        <v>0</v>
      </c>
      <c r="K143" s="40">
        <f t="shared" si="53"/>
        <v>119287.59</v>
      </c>
      <c r="L143" s="39">
        <f t="shared" si="46"/>
        <v>229.43830311598617</v>
      </c>
      <c r="M143" s="36"/>
      <c r="N143" s="37">
        <f t="shared" si="54"/>
        <v>137</v>
      </c>
      <c r="O143" s="48">
        <f t="shared" si="55"/>
        <v>8.0000000000000002E-3</v>
      </c>
      <c r="P143" s="48">
        <f t="shared" si="55"/>
        <v>3.703E-2</v>
      </c>
      <c r="Q143" s="48">
        <f t="shared" si="39"/>
        <v>4.5030000000000001E-2</v>
      </c>
      <c r="R143" s="38">
        <f t="shared" si="56"/>
        <v>674.62917322243948</v>
      </c>
      <c r="S143" s="39">
        <f t="shared" si="47"/>
        <v>488.63430167500002</v>
      </c>
      <c r="T143" s="39">
        <f t="shared" si="57"/>
        <v>185.99487154743946</v>
      </c>
      <c r="U143" s="39">
        <f t="shared" si="58"/>
        <v>0</v>
      </c>
      <c r="V143" s="40">
        <f t="shared" si="59"/>
        <v>130029.68</v>
      </c>
    </row>
    <row r="144" spans="1:22" x14ac:dyDescent="0.2">
      <c r="A144" s="50">
        <v>48823</v>
      </c>
      <c r="B144" s="36"/>
      <c r="C144" s="37">
        <f t="shared" si="48"/>
        <v>138</v>
      </c>
      <c r="D144" s="48">
        <f t="shared" si="49"/>
        <v>8.0000000000000002E-3</v>
      </c>
      <c r="E144" s="48">
        <f t="shared" si="49"/>
        <v>1.00094E-2</v>
      </c>
      <c r="F144" s="48">
        <f t="shared" si="38"/>
        <v>1.8009400000000002E-2</v>
      </c>
      <c r="G144" s="38">
        <f t="shared" si="50"/>
        <v>445.19085958189152</v>
      </c>
      <c r="H144" s="39">
        <f t="shared" si="51"/>
        <v>179.02482694550002</v>
      </c>
      <c r="I144" s="39">
        <f t="shared" si="52"/>
        <v>266.16603263639149</v>
      </c>
      <c r="J144" s="39">
        <v>0</v>
      </c>
      <c r="K144" s="40">
        <f t="shared" si="53"/>
        <v>119021.42</v>
      </c>
      <c r="L144" s="39">
        <f t="shared" si="46"/>
        <v>229.4383389154554</v>
      </c>
      <c r="M144" s="36"/>
      <c r="N144" s="37">
        <f t="shared" si="54"/>
        <v>138</v>
      </c>
      <c r="O144" s="48">
        <f t="shared" si="55"/>
        <v>8.0000000000000002E-3</v>
      </c>
      <c r="P144" s="48">
        <f t="shared" si="55"/>
        <v>3.703E-2</v>
      </c>
      <c r="Q144" s="48">
        <f t="shared" si="39"/>
        <v>4.5030000000000001E-2</v>
      </c>
      <c r="R144" s="38">
        <f t="shared" si="56"/>
        <v>674.62919849734692</v>
      </c>
      <c r="S144" s="39">
        <f t="shared" si="47"/>
        <v>487.93637419999993</v>
      </c>
      <c r="T144" s="39">
        <f t="shared" si="57"/>
        <v>186.69282429734702</v>
      </c>
      <c r="U144" s="39">
        <f t="shared" si="58"/>
        <v>0</v>
      </c>
      <c r="V144" s="40">
        <f t="shared" si="59"/>
        <v>129842.99</v>
      </c>
    </row>
    <row r="145" spans="1:22" x14ac:dyDescent="0.2">
      <c r="A145" s="50">
        <v>48853</v>
      </c>
      <c r="B145" s="36"/>
      <c r="C145" s="37">
        <f t="shared" si="48"/>
        <v>139</v>
      </c>
      <c r="D145" s="48">
        <f t="shared" si="49"/>
        <v>8.0000000000000002E-3</v>
      </c>
      <c r="E145" s="48">
        <f t="shared" si="49"/>
        <v>1.00094E-2</v>
      </c>
      <c r="F145" s="48">
        <f t="shared" si="38"/>
        <v>1.8009400000000002E-2</v>
      </c>
      <c r="G145" s="38">
        <f t="shared" si="50"/>
        <v>445.19084474226042</v>
      </c>
      <c r="H145" s="39">
        <f t="shared" si="51"/>
        <v>178.62536344566669</v>
      </c>
      <c r="I145" s="39">
        <f t="shared" si="52"/>
        <v>266.56548129659376</v>
      </c>
      <c r="J145" s="39">
        <v>0</v>
      </c>
      <c r="K145" s="40">
        <f t="shared" si="53"/>
        <v>118754.85</v>
      </c>
      <c r="L145" s="39">
        <f t="shared" si="46"/>
        <v>229.43836842937515</v>
      </c>
      <c r="M145" s="36"/>
      <c r="N145" s="37">
        <f t="shared" si="54"/>
        <v>139</v>
      </c>
      <c r="O145" s="48">
        <f t="shared" si="55"/>
        <v>8.0000000000000002E-3</v>
      </c>
      <c r="P145" s="48">
        <f t="shared" si="55"/>
        <v>3.703E-2</v>
      </c>
      <c r="Q145" s="48">
        <f t="shared" si="39"/>
        <v>4.5030000000000001E-2</v>
      </c>
      <c r="R145" s="38">
        <f t="shared" si="56"/>
        <v>674.62921317163557</v>
      </c>
      <c r="S145" s="39">
        <f t="shared" si="47"/>
        <v>487.23581997499997</v>
      </c>
      <c r="T145" s="39">
        <f t="shared" si="57"/>
        <v>187.3933931966356</v>
      </c>
      <c r="U145" s="39">
        <f t="shared" si="58"/>
        <v>0</v>
      </c>
      <c r="V145" s="40">
        <f t="shared" si="59"/>
        <v>129655.6</v>
      </c>
    </row>
    <row r="146" spans="1:22" x14ac:dyDescent="0.2">
      <c r="A146" s="50">
        <v>48884</v>
      </c>
      <c r="B146" s="36"/>
      <c r="C146" s="37">
        <f t="shared" si="48"/>
        <v>140</v>
      </c>
      <c r="D146" s="48">
        <f t="shared" si="49"/>
        <v>8.0000000000000002E-3</v>
      </c>
      <c r="E146" s="48">
        <f t="shared" si="49"/>
        <v>1.00094E-2</v>
      </c>
      <c r="F146" s="48">
        <f t="shared" si="38"/>
        <v>1.8009400000000002E-2</v>
      </c>
      <c r="G146" s="38">
        <f t="shared" si="50"/>
        <v>445.19082780244457</v>
      </c>
      <c r="H146" s="39">
        <f t="shared" si="51"/>
        <v>178.22529963250005</v>
      </c>
      <c r="I146" s="39">
        <f t="shared" si="52"/>
        <v>266.96552816994449</v>
      </c>
      <c r="J146" s="39">
        <v>0</v>
      </c>
      <c r="K146" s="40">
        <f t="shared" si="53"/>
        <v>118487.88</v>
      </c>
      <c r="L146" s="39">
        <f t="shared" si="46"/>
        <v>229.43840302480828</v>
      </c>
      <c r="M146" s="36"/>
      <c r="N146" s="37">
        <f t="shared" si="54"/>
        <v>140</v>
      </c>
      <c r="O146" s="48">
        <f t="shared" si="55"/>
        <v>8.0000000000000002E-3</v>
      </c>
      <c r="P146" s="48">
        <f t="shared" si="55"/>
        <v>3.703E-2</v>
      </c>
      <c r="Q146" s="48">
        <f t="shared" si="39"/>
        <v>4.5030000000000001E-2</v>
      </c>
      <c r="R146" s="38">
        <f t="shared" si="56"/>
        <v>674.62923082725285</v>
      </c>
      <c r="S146" s="39">
        <f t="shared" si="47"/>
        <v>486.53263900000007</v>
      </c>
      <c r="T146" s="39">
        <f t="shared" si="57"/>
        <v>188.09659182725275</v>
      </c>
      <c r="U146" s="39">
        <f t="shared" si="58"/>
        <v>0</v>
      </c>
      <c r="V146" s="40">
        <f t="shared" si="59"/>
        <v>129467.5</v>
      </c>
    </row>
    <row r="147" spans="1:22" x14ac:dyDescent="0.2">
      <c r="A147" s="50">
        <v>48914</v>
      </c>
      <c r="B147" s="36"/>
      <c r="C147" s="37">
        <f t="shared" si="48"/>
        <v>141</v>
      </c>
      <c r="D147" s="48">
        <f t="shared" si="49"/>
        <v>8.0000000000000002E-3</v>
      </c>
      <c r="E147" s="48">
        <f t="shared" si="49"/>
        <v>1.00094E-2</v>
      </c>
      <c r="F147" s="48">
        <f t="shared" ref="F147:F210" si="60">D147+E147</f>
        <v>1.8009400000000002E-2</v>
      </c>
      <c r="G147" s="38">
        <f t="shared" si="50"/>
        <v>445.19081100057701</v>
      </c>
      <c r="H147" s="39">
        <f t="shared" si="51"/>
        <v>177.82463550600002</v>
      </c>
      <c r="I147" s="39">
        <f t="shared" si="52"/>
        <v>267.36617549457702</v>
      </c>
      <c r="J147" s="39">
        <v>0</v>
      </c>
      <c r="K147" s="40">
        <f t="shared" si="53"/>
        <v>118220.51</v>
      </c>
      <c r="L147" s="39">
        <f t="shared" si="46"/>
        <v>229.43840206737013</v>
      </c>
      <c r="M147" s="36"/>
      <c r="N147" s="37">
        <f t="shared" si="54"/>
        <v>141</v>
      </c>
      <c r="O147" s="48">
        <f t="shared" si="55"/>
        <v>8.0000000000000002E-3</v>
      </c>
      <c r="P147" s="48">
        <f t="shared" si="55"/>
        <v>3.703E-2</v>
      </c>
      <c r="Q147" s="48">
        <f t="shared" ref="Q147:Q210" si="61">O147+P147</f>
        <v>4.5030000000000001E-2</v>
      </c>
      <c r="R147" s="38">
        <f t="shared" si="56"/>
        <v>674.62921306794715</v>
      </c>
      <c r="S147" s="39">
        <f t="shared" si="47"/>
        <v>485.82679375000004</v>
      </c>
      <c r="T147" s="39">
        <f t="shared" si="57"/>
        <v>188.80241931794711</v>
      </c>
      <c r="U147" s="39">
        <f t="shared" si="58"/>
        <v>0</v>
      </c>
      <c r="V147" s="40">
        <f t="shared" si="59"/>
        <v>129278.7</v>
      </c>
    </row>
    <row r="148" spans="1:22" x14ac:dyDescent="0.2">
      <c r="A148" s="50">
        <v>48945</v>
      </c>
      <c r="B148" s="36"/>
      <c r="C148" s="37">
        <f t="shared" si="48"/>
        <v>142</v>
      </c>
      <c r="D148" s="48">
        <f t="shared" si="49"/>
        <v>8.0000000000000002E-3</v>
      </c>
      <c r="E148" s="48">
        <f t="shared" si="49"/>
        <v>1.00094E-2</v>
      </c>
      <c r="F148" s="48">
        <f t="shared" si="60"/>
        <v>1.8009400000000002E-2</v>
      </c>
      <c r="G148" s="38">
        <f t="shared" si="50"/>
        <v>445.19079659838394</v>
      </c>
      <c r="H148" s="39">
        <f t="shared" si="51"/>
        <v>177.42337106616668</v>
      </c>
      <c r="I148" s="39">
        <f t="shared" si="52"/>
        <v>267.76742553221726</v>
      </c>
      <c r="J148" s="39">
        <v>0</v>
      </c>
      <c r="K148" s="40">
        <f t="shared" si="53"/>
        <v>117952.74</v>
      </c>
      <c r="L148" s="39">
        <f t="shared" si="46"/>
        <v>229.43842909455554</v>
      </c>
      <c r="M148" s="36"/>
      <c r="N148" s="37">
        <f t="shared" si="54"/>
        <v>142</v>
      </c>
      <c r="O148" s="48">
        <f t="shared" si="55"/>
        <v>8.0000000000000002E-3</v>
      </c>
      <c r="P148" s="48">
        <f t="shared" si="55"/>
        <v>3.703E-2</v>
      </c>
      <c r="Q148" s="48">
        <f t="shared" si="61"/>
        <v>4.5030000000000001E-2</v>
      </c>
      <c r="R148" s="38">
        <f t="shared" si="56"/>
        <v>674.62922569293949</v>
      </c>
      <c r="S148" s="39">
        <f t="shared" si="47"/>
        <v>485.11832175000001</v>
      </c>
      <c r="T148" s="39">
        <f t="shared" si="57"/>
        <v>189.51090394293951</v>
      </c>
      <c r="U148" s="39">
        <f t="shared" si="58"/>
        <v>0</v>
      </c>
      <c r="V148" s="40">
        <f t="shared" si="59"/>
        <v>129089.19</v>
      </c>
    </row>
    <row r="149" spans="1:22" x14ac:dyDescent="0.2">
      <c r="A149" s="50">
        <v>48976</v>
      </c>
      <c r="B149" s="36"/>
      <c r="C149" s="37">
        <f t="shared" si="48"/>
        <v>143</v>
      </c>
      <c r="D149" s="48">
        <f t="shared" si="49"/>
        <v>8.0000000000000002E-3</v>
      </c>
      <c r="E149" s="48">
        <f t="shared" si="49"/>
        <v>1.00094E-2</v>
      </c>
      <c r="F149" s="48">
        <f t="shared" si="60"/>
        <v>1.8009400000000002E-2</v>
      </c>
      <c r="G149" s="38">
        <f t="shared" si="50"/>
        <v>445.19078688153184</v>
      </c>
      <c r="H149" s="39">
        <f t="shared" si="51"/>
        <v>177.02150631300003</v>
      </c>
      <c r="I149" s="39">
        <f t="shared" si="52"/>
        <v>268.1692805685318</v>
      </c>
      <c r="J149" s="39">
        <v>0</v>
      </c>
      <c r="K149" s="40">
        <f t="shared" si="53"/>
        <v>117684.57</v>
      </c>
      <c r="L149" s="39">
        <f t="shared" si="46"/>
        <v>229.43844353547729</v>
      </c>
      <c r="M149" s="36"/>
      <c r="N149" s="37">
        <f t="shared" si="54"/>
        <v>143</v>
      </c>
      <c r="O149" s="48">
        <f t="shared" si="55"/>
        <v>8.0000000000000002E-3</v>
      </c>
      <c r="P149" s="48">
        <f t="shared" si="55"/>
        <v>3.703E-2</v>
      </c>
      <c r="Q149" s="48">
        <f t="shared" si="61"/>
        <v>4.5030000000000001E-2</v>
      </c>
      <c r="R149" s="38">
        <f t="shared" si="56"/>
        <v>674.62923041700913</v>
      </c>
      <c r="S149" s="39">
        <f t="shared" si="47"/>
        <v>484.40718547500001</v>
      </c>
      <c r="T149" s="39">
        <f t="shared" si="57"/>
        <v>190.22204494200912</v>
      </c>
      <c r="U149" s="39">
        <f t="shared" si="58"/>
        <v>0</v>
      </c>
      <c r="V149" s="40">
        <f t="shared" si="59"/>
        <v>128898.97</v>
      </c>
    </row>
    <row r="150" spans="1:22" ht="13.2" thickBot="1" x14ac:dyDescent="0.25">
      <c r="A150" s="50">
        <v>49004</v>
      </c>
      <c r="B150" s="36"/>
      <c r="C150" s="41">
        <f t="shared" si="48"/>
        <v>144</v>
      </c>
      <c r="D150" s="42">
        <f t="shared" si="49"/>
        <v>8.0000000000000002E-3</v>
      </c>
      <c r="E150" s="42">
        <f t="shared" si="49"/>
        <v>1.00094E-2</v>
      </c>
      <c r="F150" s="42">
        <f t="shared" si="60"/>
        <v>1.8009400000000002E-2</v>
      </c>
      <c r="G150" s="43">
        <f t="shared" si="50"/>
        <v>445.19078415998331</v>
      </c>
      <c r="H150" s="44">
        <f t="shared" si="51"/>
        <v>176.61904124650002</v>
      </c>
      <c r="I150" s="44">
        <f t="shared" si="52"/>
        <v>268.57174291348326</v>
      </c>
      <c r="J150" s="44">
        <v>0</v>
      </c>
      <c r="K150" s="45">
        <f t="shared" si="53"/>
        <v>117416</v>
      </c>
      <c r="L150" s="39">
        <f t="shared" si="46"/>
        <v>229.4384569598086</v>
      </c>
      <c r="M150" s="36"/>
      <c r="N150" s="41">
        <f t="shared" si="54"/>
        <v>144</v>
      </c>
      <c r="O150" s="42">
        <f t="shared" si="55"/>
        <v>8.0000000000000002E-3</v>
      </c>
      <c r="P150" s="42">
        <f t="shared" si="55"/>
        <v>3.703E-2</v>
      </c>
      <c r="Q150" s="42">
        <f t="shared" si="61"/>
        <v>4.5030000000000001E-2</v>
      </c>
      <c r="R150" s="43">
        <f t="shared" si="56"/>
        <v>674.62924111979191</v>
      </c>
      <c r="S150" s="44">
        <f t="shared" si="47"/>
        <v>483.69338492500003</v>
      </c>
      <c r="T150" s="44">
        <f t="shared" si="57"/>
        <v>190.93585619479191</v>
      </c>
      <c r="U150" s="44">
        <f t="shared" si="58"/>
        <v>0</v>
      </c>
      <c r="V150" s="45">
        <f t="shared" si="59"/>
        <v>128708.03</v>
      </c>
    </row>
    <row r="151" spans="1:22" x14ac:dyDescent="0.2">
      <c r="A151" s="50">
        <v>49035</v>
      </c>
      <c r="B151" s="29">
        <v>13</v>
      </c>
      <c r="C151" s="37">
        <f t="shared" si="48"/>
        <v>145</v>
      </c>
      <c r="D151" s="48">
        <f t="shared" si="49"/>
        <v>8.0000000000000002E-3</v>
      </c>
      <c r="E151" s="48">
        <f t="shared" si="49"/>
        <v>1.00094E-2</v>
      </c>
      <c r="F151" s="48">
        <f t="shared" si="60"/>
        <v>1.8009400000000002E-2</v>
      </c>
      <c r="G151" s="38">
        <f t="shared" si="50"/>
        <v>445.19079076835891</v>
      </c>
      <c r="H151" s="39">
        <f t="shared" si="51"/>
        <v>176.21597586666667</v>
      </c>
      <c r="I151" s="39">
        <f t="shared" si="52"/>
        <v>268.97481490169224</v>
      </c>
      <c r="J151" s="39">
        <v>0</v>
      </c>
      <c r="K151" s="40">
        <f t="shared" si="53"/>
        <v>117147.03</v>
      </c>
      <c r="L151" s="39">
        <f t="shared" si="46"/>
        <v>229.4384286314824</v>
      </c>
      <c r="M151" s="29">
        <v>13</v>
      </c>
      <c r="N151" s="37">
        <f t="shared" si="54"/>
        <v>145</v>
      </c>
      <c r="O151" s="48">
        <f t="shared" si="55"/>
        <v>8.0000000000000002E-3</v>
      </c>
      <c r="P151" s="48">
        <f t="shared" si="55"/>
        <v>3.703E-2</v>
      </c>
      <c r="Q151" s="48">
        <f t="shared" si="61"/>
        <v>4.5030000000000001E-2</v>
      </c>
      <c r="R151" s="38">
        <f t="shared" si="56"/>
        <v>674.6292193998413</v>
      </c>
      <c r="S151" s="39">
        <f t="shared" si="47"/>
        <v>482.97688257500005</v>
      </c>
      <c r="T151" s="39">
        <f t="shared" si="57"/>
        <v>191.6523368248412</v>
      </c>
      <c r="U151" s="39">
        <f t="shared" si="58"/>
        <v>0</v>
      </c>
      <c r="V151" s="40">
        <f t="shared" si="59"/>
        <v>128516.38</v>
      </c>
    </row>
    <row r="152" spans="1:22" x14ac:dyDescent="0.2">
      <c r="A152" s="50">
        <v>49065</v>
      </c>
      <c r="B152" s="36"/>
      <c r="C152" s="37">
        <f t="shared" si="48"/>
        <v>146</v>
      </c>
      <c r="D152" s="48">
        <f t="shared" si="49"/>
        <v>8.0000000000000002E-3</v>
      </c>
      <c r="E152" s="48">
        <f t="shared" si="49"/>
        <v>1.00094E-2</v>
      </c>
      <c r="F152" s="48">
        <f t="shared" si="60"/>
        <v>1.8009400000000002E-2</v>
      </c>
      <c r="G152" s="38">
        <f t="shared" si="50"/>
        <v>445.19080906630461</v>
      </c>
      <c r="H152" s="39">
        <f t="shared" si="51"/>
        <v>175.81231017350004</v>
      </c>
      <c r="I152" s="39">
        <f t="shared" si="52"/>
        <v>269.37849889280454</v>
      </c>
      <c r="J152" s="39">
        <v>0</v>
      </c>
      <c r="K152" s="40">
        <f t="shared" si="53"/>
        <v>116877.65</v>
      </c>
      <c r="L152" s="39">
        <f t="shared" si="46"/>
        <v>229.43842260038036</v>
      </c>
      <c r="M152" s="36"/>
      <c r="N152" s="37">
        <f t="shared" si="54"/>
        <v>146</v>
      </c>
      <c r="O152" s="48">
        <f t="shared" si="55"/>
        <v>8.0000000000000002E-3</v>
      </c>
      <c r="P152" s="48">
        <f t="shared" si="55"/>
        <v>3.703E-2</v>
      </c>
      <c r="Q152" s="48">
        <f t="shared" si="61"/>
        <v>4.5030000000000001E-2</v>
      </c>
      <c r="R152" s="38">
        <f t="shared" si="56"/>
        <v>674.62923166668497</v>
      </c>
      <c r="S152" s="39">
        <f t="shared" si="47"/>
        <v>482.25771595000009</v>
      </c>
      <c r="T152" s="39">
        <f t="shared" si="57"/>
        <v>192.37151571668488</v>
      </c>
      <c r="U152" s="39">
        <f t="shared" si="58"/>
        <v>0</v>
      </c>
      <c r="V152" s="40">
        <f t="shared" si="59"/>
        <v>128324.01</v>
      </c>
    </row>
    <row r="153" spans="1:22" x14ac:dyDescent="0.2">
      <c r="A153" s="50">
        <v>49096</v>
      </c>
      <c r="B153" s="36"/>
      <c r="C153" s="37">
        <f t="shared" si="48"/>
        <v>147</v>
      </c>
      <c r="D153" s="48">
        <f t="shared" ref="D153:E168" si="62">D152</f>
        <v>8.0000000000000002E-3</v>
      </c>
      <c r="E153" s="48">
        <f t="shared" si="62"/>
        <v>1.00094E-2</v>
      </c>
      <c r="F153" s="48">
        <f t="shared" si="60"/>
        <v>1.8009400000000002E-2</v>
      </c>
      <c r="G153" s="38">
        <f t="shared" si="50"/>
        <v>445.19080334853794</v>
      </c>
      <c r="H153" s="39">
        <f t="shared" si="51"/>
        <v>175.40802915916669</v>
      </c>
      <c r="I153" s="39">
        <f t="shared" si="52"/>
        <v>269.78277418937125</v>
      </c>
      <c r="J153" s="39">
        <v>0</v>
      </c>
      <c r="K153" s="40">
        <f t="shared" si="53"/>
        <v>116607.87</v>
      </c>
      <c r="L153" s="39">
        <f t="shared" si="46"/>
        <v>229.43843628662302</v>
      </c>
      <c r="M153" s="36"/>
      <c r="N153" s="37">
        <f t="shared" si="54"/>
        <v>147</v>
      </c>
      <c r="O153" s="48">
        <f t="shared" ref="O153:P168" si="63">O152</f>
        <v>8.0000000000000002E-3</v>
      </c>
      <c r="P153" s="48">
        <f t="shared" si="63"/>
        <v>3.703E-2</v>
      </c>
      <c r="Q153" s="48">
        <f t="shared" si="61"/>
        <v>4.5030000000000001E-2</v>
      </c>
      <c r="R153" s="38">
        <f t="shared" si="56"/>
        <v>674.62923963516096</v>
      </c>
      <c r="S153" s="39">
        <f t="shared" si="47"/>
        <v>481.53584752500001</v>
      </c>
      <c r="T153" s="39">
        <f t="shared" si="57"/>
        <v>193.09339211016089</v>
      </c>
      <c r="U153" s="39">
        <f t="shared" si="58"/>
        <v>0</v>
      </c>
      <c r="V153" s="40">
        <f t="shared" si="59"/>
        <v>128130.92</v>
      </c>
    </row>
    <row r="154" spans="1:22" x14ac:dyDescent="0.2">
      <c r="A154" s="50">
        <v>49126</v>
      </c>
      <c r="B154" s="36"/>
      <c r="C154" s="37">
        <f t="shared" si="48"/>
        <v>148</v>
      </c>
      <c r="D154" s="48">
        <f t="shared" si="62"/>
        <v>8.0000000000000002E-3</v>
      </c>
      <c r="E154" s="48">
        <f t="shared" si="62"/>
        <v>1.00094E-2</v>
      </c>
      <c r="F154" s="48">
        <f t="shared" si="60"/>
        <v>1.8009400000000002E-2</v>
      </c>
      <c r="G154" s="38">
        <f t="shared" si="50"/>
        <v>445.19081393996396</v>
      </c>
      <c r="H154" s="39">
        <f t="shared" si="51"/>
        <v>175.0031478315</v>
      </c>
      <c r="I154" s="39">
        <f t="shared" si="52"/>
        <v>270.18766610846393</v>
      </c>
      <c r="J154" s="39">
        <v>0</v>
      </c>
      <c r="K154" s="40">
        <f t="shared" si="53"/>
        <v>116337.68</v>
      </c>
      <c r="L154" s="39">
        <f t="shared" si="46"/>
        <v>229.43844355518547</v>
      </c>
      <c r="M154" s="36"/>
      <c r="N154" s="37">
        <f t="shared" si="54"/>
        <v>148</v>
      </c>
      <c r="O154" s="48">
        <f t="shared" si="63"/>
        <v>8.0000000000000002E-3</v>
      </c>
      <c r="P154" s="48">
        <f t="shared" si="63"/>
        <v>3.703E-2</v>
      </c>
      <c r="Q154" s="48">
        <f t="shared" si="61"/>
        <v>4.5030000000000001E-2</v>
      </c>
      <c r="R154" s="38">
        <f t="shared" si="56"/>
        <v>674.62925749514943</v>
      </c>
      <c r="S154" s="39">
        <f t="shared" si="47"/>
        <v>480.81127730000003</v>
      </c>
      <c r="T154" s="39">
        <f t="shared" si="57"/>
        <v>193.81798019514943</v>
      </c>
      <c r="U154" s="39">
        <f t="shared" si="58"/>
        <v>0</v>
      </c>
      <c r="V154" s="40">
        <f t="shared" si="59"/>
        <v>127937.1</v>
      </c>
    </row>
    <row r="155" spans="1:22" x14ac:dyDescent="0.2">
      <c r="A155" s="50">
        <v>49157</v>
      </c>
      <c r="B155" s="36"/>
      <c r="C155" s="37">
        <f t="shared" si="48"/>
        <v>149</v>
      </c>
      <c r="D155" s="48">
        <f t="shared" si="62"/>
        <v>8.0000000000000002E-3</v>
      </c>
      <c r="E155" s="48">
        <f t="shared" si="62"/>
        <v>1.00094E-2</v>
      </c>
      <c r="F155" s="48">
        <f t="shared" si="60"/>
        <v>1.8009400000000002E-2</v>
      </c>
      <c r="G155" s="38">
        <f t="shared" si="50"/>
        <v>445.19080500883297</v>
      </c>
      <c r="H155" s="39">
        <f t="shared" si="51"/>
        <v>174.59765118266668</v>
      </c>
      <c r="I155" s="39">
        <f t="shared" si="52"/>
        <v>270.59315382616631</v>
      </c>
      <c r="J155" s="39">
        <v>0</v>
      </c>
      <c r="K155" s="40">
        <f t="shared" si="53"/>
        <v>116067.09</v>
      </c>
      <c r="L155" s="39">
        <f t="shared" si="46"/>
        <v>229.43844183561828</v>
      </c>
      <c r="M155" s="36"/>
      <c r="N155" s="37">
        <f t="shared" si="54"/>
        <v>149</v>
      </c>
      <c r="O155" s="48">
        <f t="shared" si="63"/>
        <v>8.0000000000000002E-3</v>
      </c>
      <c r="P155" s="48">
        <f t="shared" si="63"/>
        <v>3.703E-2</v>
      </c>
      <c r="Q155" s="48">
        <f t="shared" si="61"/>
        <v>4.5030000000000001E-2</v>
      </c>
      <c r="R155" s="38">
        <f t="shared" si="56"/>
        <v>674.62924684445125</v>
      </c>
      <c r="S155" s="39">
        <f t="shared" si="47"/>
        <v>480.08396775</v>
      </c>
      <c r="T155" s="39">
        <f t="shared" si="57"/>
        <v>194.54527909445125</v>
      </c>
      <c r="U155" s="39">
        <f t="shared" si="58"/>
        <v>0</v>
      </c>
      <c r="V155" s="40">
        <f t="shared" si="59"/>
        <v>127742.55</v>
      </c>
    </row>
    <row r="156" spans="1:22" x14ac:dyDescent="0.2">
      <c r="A156" s="50">
        <v>49188</v>
      </c>
      <c r="B156" s="36"/>
      <c r="C156" s="37">
        <f t="shared" si="48"/>
        <v>150</v>
      </c>
      <c r="D156" s="48">
        <f t="shared" si="62"/>
        <v>8.0000000000000002E-3</v>
      </c>
      <c r="E156" s="48">
        <f t="shared" si="62"/>
        <v>1.00094E-2</v>
      </c>
      <c r="F156" s="48">
        <f t="shared" si="60"/>
        <v>1.8009400000000002E-2</v>
      </c>
      <c r="G156" s="38">
        <f t="shared" si="50"/>
        <v>445.19081710575426</v>
      </c>
      <c r="H156" s="39">
        <f t="shared" si="51"/>
        <v>174.19155422050002</v>
      </c>
      <c r="I156" s="39">
        <f t="shared" si="52"/>
        <v>270.99926288525427</v>
      </c>
      <c r="J156" s="39">
        <v>0</v>
      </c>
      <c r="K156" s="40">
        <f t="shared" si="53"/>
        <v>115796.09</v>
      </c>
      <c r="L156" s="39">
        <f t="shared" si="46"/>
        <v>229.43840480682559</v>
      </c>
      <c r="M156" s="36"/>
      <c r="N156" s="37">
        <f t="shared" si="54"/>
        <v>150</v>
      </c>
      <c r="O156" s="48">
        <f t="shared" si="63"/>
        <v>8.0000000000000002E-3</v>
      </c>
      <c r="P156" s="48">
        <f t="shared" si="63"/>
        <v>3.703E-2</v>
      </c>
      <c r="Q156" s="48">
        <f t="shared" si="61"/>
        <v>4.5030000000000001E-2</v>
      </c>
      <c r="R156" s="38">
        <f t="shared" si="56"/>
        <v>674.62922191257985</v>
      </c>
      <c r="S156" s="39">
        <f t="shared" si="47"/>
        <v>479.35391887500003</v>
      </c>
      <c r="T156" s="39">
        <f t="shared" si="57"/>
        <v>195.27530303757985</v>
      </c>
      <c r="U156" s="39">
        <f t="shared" si="58"/>
        <v>0</v>
      </c>
      <c r="V156" s="40">
        <f t="shared" si="59"/>
        <v>127547.27</v>
      </c>
    </row>
    <row r="157" spans="1:22" x14ac:dyDescent="0.2">
      <c r="A157" s="50">
        <v>49218</v>
      </c>
      <c r="B157" s="36"/>
      <c r="C157" s="37">
        <f t="shared" si="48"/>
        <v>151</v>
      </c>
      <c r="D157" s="48">
        <f t="shared" si="62"/>
        <v>8.0000000000000002E-3</v>
      </c>
      <c r="E157" s="48">
        <f t="shared" si="62"/>
        <v>1.00094E-2</v>
      </c>
      <c r="F157" s="48">
        <f t="shared" si="60"/>
        <v>1.8009400000000002E-2</v>
      </c>
      <c r="G157" s="38">
        <f t="shared" si="50"/>
        <v>445.19081427183539</v>
      </c>
      <c r="H157" s="39">
        <f t="shared" si="51"/>
        <v>173.78484193716665</v>
      </c>
      <c r="I157" s="39">
        <f t="shared" si="52"/>
        <v>271.40597233466877</v>
      </c>
      <c r="J157" s="39">
        <v>0</v>
      </c>
      <c r="K157" s="40">
        <f t="shared" si="53"/>
        <v>115524.68</v>
      </c>
      <c r="L157" s="39">
        <f t="shared" si="46"/>
        <v>229.43838279734348</v>
      </c>
      <c r="M157" s="36"/>
      <c r="N157" s="37">
        <f t="shared" si="54"/>
        <v>151</v>
      </c>
      <c r="O157" s="48">
        <f t="shared" si="63"/>
        <v>8.0000000000000002E-3</v>
      </c>
      <c r="P157" s="48">
        <f t="shared" si="63"/>
        <v>3.703E-2</v>
      </c>
      <c r="Q157" s="48">
        <f t="shared" si="61"/>
        <v>4.5030000000000001E-2</v>
      </c>
      <c r="R157" s="38">
        <f t="shared" si="56"/>
        <v>674.62919706917887</v>
      </c>
      <c r="S157" s="39">
        <f t="shared" si="47"/>
        <v>478.62113067500002</v>
      </c>
      <c r="T157" s="39">
        <f t="shared" si="57"/>
        <v>196.0080663941788</v>
      </c>
      <c r="U157" s="39">
        <f t="shared" si="58"/>
        <v>0</v>
      </c>
      <c r="V157" s="40">
        <f t="shared" si="59"/>
        <v>127351.26</v>
      </c>
    </row>
    <row r="158" spans="1:22" x14ac:dyDescent="0.2">
      <c r="A158" s="50">
        <v>49249</v>
      </c>
      <c r="B158" s="36"/>
      <c r="C158" s="37">
        <f t="shared" si="48"/>
        <v>152</v>
      </c>
      <c r="D158" s="48">
        <f t="shared" si="62"/>
        <v>8.0000000000000002E-3</v>
      </c>
      <c r="E158" s="48">
        <f t="shared" si="62"/>
        <v>1.00094E-2</v>
      </c>
      <c r="F158" s="48">
        <f t="shared" si="60"/>
        <v>1.8009400000000002E-2</v>
      </c>
      <c r="G158" s="38">
        <f t="shared" si="50"/>
        <v>445.19079875065387</v>
      </c>
      <c r="H158" s="39">
        <f t="shared" si="51"/>
        <v>173.37751433266669</v>
      </c>
      <c r="I158" s="39">
        <f t="shared" si="52"/>
        <v>271.81328441798718</v>
      </c>
      <c r="J158" s="39">
        <v>0</v>
      </c>
      <c r="K158" s="40">
        <f t="shared" si="53"/>
        <v>115252.87</v>
      </c>
      <c r="L158" s="39">
        <f t="shared" si="46"/>
        <v>229.43838807546234</v>
      </c>
      <c r="M158" s="36"/>
      <c r="N158" s="37">
        <f t="shared" si="54"/>
        <v>152</v>
      </c>
      <c r="O158" s="48">
        <f t="shared" si="63"/>
        <v>8.0000000000000002E-3</v>
      </c>
      <c r="P158" s="48">
        <f t="shared" si="63"/>
        <v>3.703E-2</v>
      </c>
      <c r="Q158" s="48">
        <f t="shared" si="61"/>
        <v>4.5030000000000001E-2</v>
      </c>
      <c r="R158" s="38">
        <f t="shared" si="56"/>
        <v>674.62918682611621</v>
      </c>
      <c r="S158" s="39">
        <f t="shared" si="47"/>
        <v>477.88560315000001</v>
      </c>
      <c r="T158" s="39">
        <f t="shared" si="57"/>
        <v>196.7435836761162</v>
      </c>
      <c r="U158" s="39">
        <f t="shared" si="58"/>
        <v>0</v>
      </c>
      <c r="V158" s="40">
        <f t="shared" si="59"/>
        <v>127154.52</v>
      </c>
    </row>
    <row r="159" spans="1:22" x14ac:dyDescent="0.2">
      <c r="A159" s="50">
        <v>49279</v>
      </c>
      <c r="B159" s="36"/>
      <c r="C159" s="37">
        <f t="shared" si="48"/>
        <v>153</v>
      </c>
      <c r="D159" s="48">
        <f t="shared" si="62"/>
        <v>8.0000000000000002E-3</v>
      </c>
      <c r="E159" s="48">
        <f t="shared" si="62"/>
        <v>1.00094E-2</v>
      </c>
      <c r="F159" s="48">
        <f t="shared" si="60"/>
        <v>1.8009400000000002E-2</v>
      </c>
      <c r="G159" s="38">
        <f t="shared" si="50"/>
        <v>445.19081143747633</v>
      </c>
      <c r="H159" s="39">
        <f t="shared" si="51"/>
        <v>172.96958641483332</v>
      </c>
      <c r="I159" s="39">
        <f t="shared" si="52"/>
        <v>272.22122502264301</v>
      </c>
      <c r="J159" s="39">
        <v>0</v>
      </c>
      <c r="K159" s="40">
        <f t="shared" si="53"/>
        <v>114980.65</v>
      </c>
      <c r="L159" s="39">
        <f t="shared" si="46"/>
        <v>229.43839440214072</v>
      </c>
      <c r="M159" s="36"/>
      <c r="N159" s="37">
        <f t="shared" si="54"/>
        <v>153</v>
      </c>
      <c r="O159" s="48">
        <f t="shared" si="63"/>
        <v>8.0000000000000002E-3</v>
      </c>
      <c r="P159" s="48">
        <f t="shared" si="63"/>
        <v>3.703E-2</v>
      </c>
      <c r="Q159" s="48">
        <f t="shared" si="61"/>
        <v>4.5030000000000001E-2</v>
      </c>
      <c r="R159" s="38">
        <f t="shared" si="56"/>
        <v>674.62920583961704</v>
      </c>
      <c r="S159" s="39">
        <f t="shared" si="47"/>
        <v>477.14733630000006</v>
      </c>
      <c r="T159" s="39">
        <f t="shared" si="57"/>
        <v>197.48186953961704</v>
      </c>
      <c r="U159" s="39">
        <f t="shared" si="58"/>
        <v>0</v>
      </c>
      <c r="V159" s="40">
        <f t="shared" si="59"/>
        <v>126957.04</v>
      </c>
    </row>
    <row r="160" spans="1:22" x14ac:dyDescent="0.2">
      <c r="A160" s="50">
        <v>49310</v>
      </c>
      <c r="B160" s="36"/>
      <c r="C160" s="37">
        <f t="shared" si="48"/>
        <v>154</v>
      </c>
      <c r="D160" s="48">
        <f t="shared" si="62"/>
        <v>8.0000000000000002E-3</v>
      </c>
      <c r="E160" s="48">
        <f t="shared" si="62"/>
        <v>1.00094E-2</v>
      </c>
      <c r="F160" s="48">
        <f t="shared" si="60"/>
        <v>1.8009400000000002E-2</v>
      </c>
      <c r="G160" s="38">
        <f t="shared" si="50"/>
        <v>445.19081618061205</v>
      </c>
      <c r="H160" s="39">
        <f t="shared" si="51"/>
        <v>172.56104317583333</v>
      </c>
      <c r="I160" s="39">
        <f t="shared" si="52"/>
        <v>272.62977300477871</v>
      </c>
      <c r="J160" s="39">
        <v>0</v>
      </c>
      <c r="K160" s="40">
        <f t="shared" si="53"/>
        <v>114708.02</v>
      </c>
      <c r="L160" s="39">
        <f t="shared" si="46"/>
        <v>229.43839959343677</v>
      </c>
      <c r="M160" s="36"/>
      <c r="N160" s="37">
        <f t="shared" si="54"/>
        <v>154</v>
      </c>
      <c r="O160" s="48">
        <f t="shared" si="63"/>
        <v>8.0000000000000002E-3</v>
      </c>
      <c r="P160" s="48">
        <f t="shared" si="63"/>
        <v>3.703E-2</v>
      </c>
      <c r="Q160" s="48">
        <f t="shared" si="61"/>
        <v>4.5030000000000001E-2</v>
      </c>
      <c r="R160" s="38">
        <f t="shared" si="56"/>
        <v>674.62921577404882</v>
      </c>
      <c r="S160" s="39">
        <f t="shared" si="47"/>
        <v>476.40629260000003</v>
      </c>
      <c r="T160" s="39">
        <f t="shared" si="57"/>
        <v>198.22292317404873</v>
      </c>
      <c r="U160" s="39">
        <f t="shared" si="58"/>
        <v>0</v>
      </c>
      <c r="V160" s="40">
        <f t="shared" si="59"/>
        <v>126758.82</v>
      </c>
    </row>
    <row r="161" spans="1:22" x14ac:dyDescent="0.2">
      <c r="A161" s="50">
        <v>49341</v>
      </c>
      <c r="B161" s="36"/>
      <c r="C161" s="37">
        <f t="shared" si="48"/>
        <v>155</v>
      </c>
      <c r="D161" s="48">
        <f t="shared" si="62"/>
        <v>8.0000000000000002E-3</v>
      </c>
      <c r="E161" s="48">
        <f t="shared" si="62"/>
        <v>1.00094E-2</v>
      </c>
      <c r="F161" s="48">
        <f t="shared" si="60"/>
        <v>1.8009400000000002E-2</v>
      </c>
      <c r="G161" s="38">
        <f t="shared" si="50"/>
        <v>445.1908152996258</v>
      </c>
      <c r="H161" s="39">
        <f t="shared" si="51"/>
        <v>172.15188461566666</v>
      </c>
      <c r="I161" s="39">
        <f t="shared" si="52"/>
        <v>273.03893068395917</v>
      </c>
      <c r="J161" s="39">
        <v>0</v>
      </c>
      <c r="K161" s="40">
        <f t="shared" si="53"/>
        <v>114434.98</v>
      </c>
      <c r="L161" s="39">
        <f t="shared" si="46"/>
        <v>229.4384160319886</v>
      </c>
      <c r="M161" s="36"/>
      <c r="N161" s="37">
        <f t="shared" si="54"/>
        <v>155</v>
      </c>
      <c r="O161" s="48">
        <f t="shared" si="63"/>
        <v>8.0000000000000002E-3</v>
      </c>
      <c r="P161" s="48">
        <f t="shared" si="63"/>
        <v>3.703E-2</v>
      </c>
      <c r="Q161" s="48">
        <f t="shared" si="61"/>
        <v>4.5030000000000001E-2</v>
      </c>
      <c r="R161" s="38">
        <f t="shared" si="56"/>
        <v>674.62923133161439</v>
      </c>
      <c r="S161" s="39">
        <f t="shared" si="47"/>
        <v>475.66247205000002</v>
      </c>
      <c r="T161" s="39">
        <f t="shared" si="57"/>
        <v>198.96675928161443</v>
      </c>
      <c r="U161" s="39">
        <f t="shared" si="58"/>
        <v>0</v>
      </c>
      <c r="V161" s="40">
        <f t="shared" si="59"/>
        <v>126559.85</v>
      </c>
    </row>
    <row r="162" spans="1:22" x14ac:dyDescent="0.2">
      <c r="A162" s="50">
        <v>49369</v>
      </c>
      <c r="B162" s="36"/>
      <c r="C162" s="41">
        <f t="shared" si="48"/>
        <v>156</v>
      </c>
      <c r="D162" s="42">
        <f t="shared" si="62"/>
        <v>8.0000000000000002E-3</v>
      </c>
      <c r="E162" s="42">
        <f t="shared" si="62"/>
        <v>1.00094E-2</v>
      </c>
      <c r="F162" s="42">
        <f t="shared" si="60"/>
        <v>1.8009400000000002E-2</v>
      </c>
      <c r="G162" s="43">
        <f t="shared" si="50"/>
        <v>445.19081113962443</v>
      </c>
      <c r="H162" s="44">
        <f t="shared" si="51"/>
        <v>171.74211073433335</v>
      </c>
      <c r="I162" s="44">
        <f t="shared" si="52"/>
        <v>273.44870040529111</v>
      </c>
      <c r="J162" s="44">
        <v>0</v>
      </c>
      <c r="K162" s="45">
        <f t="shared" si="53"/>
        <v>114161.53</v>
      </c>
      <c r="L162" s="39">
        <f t="shared" si="46"/>
        <v>229.43840291729123</v>
      </c>
      <c r="M162" s="36"/>
      <c r="N162" s="41">
        <f t="shared" si="54"/>
        <v>156</v>
      </c>
      <c r="O162" s="42">
        <f t="shared" si="63"/>
        <v>8.0000000000000002E-3</v>
      </c>
      <c r="P162" s="42">
        <f t="shared" si="63"/>
        <v>3.703E-2</v>
      </c>
      <c r="Q162" s="42">
        <f t="shared" si="61"/>
        <v>4.5030000000000001E-2</v>
      </c>
      <c r="R162" s="43">
        <f t="shared" si="56"/>
        <v>674.62921405691566</v>
      </c>
      <c r="S162" s="44">
        <f t="shared" si="47"/>
        <v>474.91583712500011</v>
      </c>
      <c r="T162" s="44">
        <f t="shared" si="57"/>
        <v>199.71337693191552</v>
      </c>
      <c r="U162" s="44">
        <f t="shared" si="58"/>
        <v>0</v>
      </c>
      <c r="V162" s="45">
        <f t="shared" si="59"/>
        <v>126360.14</v>
      </c>
    </row>
    <row r="163" spans="1:22" x14ac:dyDescent="0.2">
      <c r="A163" s="50">
        <v>49400</v>
      </c>
      <c r="B163" s="36">
        <v>14</v>
      </c>
      <c r="C163" s="37">
        <f t="shared" si="48"/>
        <v>157</v>
      </c>
      <c r="D163" s="48">
        <f t="shared" si="62"/>
        <v>8.0000000000000002E-3</v>
      </c>
      <c r="E163" s="48">
        <f t="shared" si="62"/>
        <v>1.00094E-2</v>
      </c>
      <c r="F163" s="48">
        <f t="shared" si="60"/>
        <v>1.8009400000000002E-2</v>
      </c>
      <c r="G163" s="38">
        <f t="shared" si="50"/>
        <v>445.19080607165091</v>
      </c>
      <c r="H163" s="39">
        <f t="shared" si="51"/>
        <v>171.33172153183335</v>
      </c>
      <c r="I163" s="39">
        <f t="shared" si="52"/>
        <v>273.85908453981756</v>
      </c>
      <c r="J163" s="39">
        <v>0</v>
      </c>
      <c r="K163" s="40">
        <f t="shared" si="53"/>
        <v>113887.67</v>
      </c>
      <c r="L163" s="39">
        <f t="shared" si="46"/>
        <v>229.43842601450211</v>
      </c>
      <c r="M163" s="36">
        <v>14</v>
      </c>
      <c r="N163" s="37">
        <f t="shared" si="54"/>
        <v>157</v>
      </c>
      <c r="O163" s="48">
        <f t="shared" si="63"/>
        <v>8.0000000000000002E-3</v>
      </c>
      <c r="P163" s="48">
        <f t="shared" si="63"/>
        <v>3.703E-2</v>
      </c>
      <c r="Q163" s="48">
        <f t="shared" si="61"/>
        <v>4.5030000000000001E-2</v>
      </c>
      <c r="R163" s="38">
        <f t="shared" si="56"/>
        <v>674.62923208615302</v>
      </c>
      <c r="S163" s="39">
        <f t="shared" si="47"/>
        <v>474.16642534999994</v>
      </c>
      <c r="T163" s="39">
        <f t="shared" si="57"/>
        <v>200.46280673615311</v>
      </c>
      <c r="U163" s="39">
        <f t="shared" si="58"/>
        <v>0</v>
      </c>
      <c r="V163" s="40">
        <f t="shared" si="59"/>
        <v>126159.67999999999</v>
      </c>
    </row>
    <row r="164" spans="1:22" x14ac:dyDescent="0.2">
      <c r="A164" s="50">
        <v>49430</v>
      </c>
      <c r="B164" s="36"/>
      <c r="C164" s="37">
        <f t="shared" si="48"/>
        <v>158</v>
      </c>
      <c r="D164" s="48">
        <f t="shared" si="62"/>
        <v>8.0000000000000002E-3</v>
      </c>
      <c r="E164" s="48">
        <f t="shared" si="62"/>
        <v>1.00094E-2</v>
      </c>
      <c r="F164" s="48">
        <f t="shared" si="60"/>
        <v>1.8009400000000002E-2</v>
      </c>
      <c r="G164" s="38">
        <f t="shared" si="50"/>
        <v>445.19080249308564</v>
      </c>
      <c r="H164" s="39">
        <f t="shared" si="51"/>
        <v>170.92071700816666</v>
      </c>
      <c r="I164" s="39">
        <f t="shared" si="52"/>
        <v>274.27008548491898</v>
      </c>
      <c r="J164" s="39">
        <v>0</v>
      </c>
      <c r="K164" s="40">
        <f t="shared" si="53"/>
        <v>113613.4</v>
      </c>
      <c r="L164" s="39">
        <f t="shared" si="46"/>
        <v>229.43844460187455</v>
      </c>
      <c r="M164" s="36"/>
      <c r="N164" s="37">
        <f t="shared" si="54"/>
        <v>158</v>
      </c>
      <c r="O164" s="48">
        <f t="shared" si="63"/>
        <v>8.0000000000000002E-3</v>
      </c>
      <c r="P164" s="48">
        <f t="shared" si="63"/>
        <v>3.703E-2</v>
      </c>
      <c r="Q164" s="48">
        <f t="shared" si="61"/>
        <v>4.5030000000000001E-2</v>
      </c>
      <c r="R164" s="38">
        <f t="shared" si="56"/>
        <v>674.62924709496019</v>
      </c>
      <c r="S164" s="39">
        <f t="shared" si="47"/>
        <v>473.41419920000004</v>
      </c>
      <c r="T164" s="39">
        <f t="shared" si="57"/>
        <v>201.21504789496018</v>
      </c>
      <c r="U164" s="39">
        <f t="shared" si="58"/>
        <v>0</v>
      </c>
      <c r="V164" s="40">
        <f t="shared" si="59"/>
        <v>125958.46</v>
      </c>
    </row>
    <row r="165" spans="1:22" x14ac:dyDescent="0.2">
      <c r="A165" s="50">
        <v>49461</v>
      </c>
      <c r="B165" s="36"/>
      <c r="C165" s="37">
        <f t="shared" si="48"/>
        <v>159</v>
      </c>
      <c r="D165" s="48">
        <f t="shared" si="62"/>
        <v>8.0000000000000002E-3</v>
      </c>
      <c r="E165" s="48">
        <f t="shared" si="62"/>
        <v>1.00094E-2</v>
      </c>
      <c r="F165" s="48">
        <f t="shared" si="60"/>
        <v>1.8009400000000002E-2</v>
      </c>
      <c r="G165" s="38">
        <f t="shared" si="50"/>
        <v>445.19080282805589</v>
      </c>
      <c r="H165" s="39">
        <f t="shared" si="51"/>
        <v>170.50909716333334</v>
      </c>
      <c r="I165" s="39">
        <f t="shared" si="52"/>
        <v>274.68170566472253</v>
      </c>
      <c r="J165" s="39">
        <v>0</v>
      </c>
      <c r="K165" s="40">
        <f t="shared" si="53"/>
        <v>113338.72</v>
      </c>
      <c r="L165" s="39">
        <f t="shared" si="46"/>
        <v>229.43841774359839</v>
      </c>
      <c r="M165" s="36"/>
      <c r="N165" s="37">
        <f t="shared" si="54"/>
        <v>159</v>
      </c>
      <c r="O165" s="48">
        <f t="shared" si="63"/>
        <v>8.0000000000000002E-3</v>
      </c>
      <c r="P165" s="48">
        <f t="shared" si="63"/>
        <v>3.703E-2</v>
      </c>
      <c r="Q165" s="48">
        <f t="shared" si="61"/>
        <v>4.5030000000000001E-2</v>
      </c>
      <c r="R165" s="38">
        <f t="shared" si="56"/>
        <v>674.62922057165429</v>
      </c>
      <c r="S165" s="39">
        <f t="shared" si="47"/>
        <v>472.65912115000003</v>
      </c>
      <c r="T165" s="39">
        <f t="shared" si="57"/>
        <v>201.97009942165428</v>
      </c>
      <c r="U165" s="39">
        <f t="shared" si="58"/>
        <v>0</v>
      </c>
      <c r="V165" s="40">
        <f t="shared" si="59"/>
        <v>125756.49</v>
      </c>
    </row>
    <row r="166" spans="1:22" x14ac:dyDescent="0.2">
      <c r="A166" s="50">
        <v>49491</v>
      </c>
      <c r="B166" s="36"/>
      <c r="C166" s="37">
        <f t="shared" si="48"/>
        <v>160</v>
      </c>
      <c r="D166" s="48">
        <f t="shared" si="62"/>
        <v>8.0000000000000002E-3</v>
      </c>
      <c r="E166" s="48">
        <f t="shared" si="62"/>
        <v>1.00094E-2</v>
      </c>
      <c r="F166" s="48">
        <f t="shared" si="60"/>
        <v>1.8009400000000002E-2</v>
      </c>
      <c r="G166" s="38">
        <f t="shared" si="50"/>
        <v>445.19080952785151</v>
      </c>
      <c r="H166" s="39">
        <f t="shared" si="51"/>
        <v>170.09686199733335</v>
      </c>
      <c r="I166" s="39">
        <f t="shared" si="52"/>
        <v>275.09394753051816</v>
      </c>
      <c r="J166" s="39">
        <v>0</v>
      </c>
      <c r="K166" s="40">
        <f t="shared" si="53"/>
        <v>113063.63</v>
      </c>
      <c r="L166" s="39">
        <f t="shared" si="46"/>
        <v>229.43841157715707</v>
      </c>
      <c r="M166" s="36"/>
      <c r="N166" s="37">
        <f t="shared" si="54"/>
        <v>160</v>
      </c>
      <c r="O166" s="48">
        <f t="shared" si="63"/>
        <v>8.0000000000000002E-3</v>
      </c>
      <c r="P166" s="48">
        <f t="shared" si="63"/>
        <v>3.703E-2</v>
      </c>
      <c r="Q166" s="48">
        <f t="shared" si="61"/>
        <v>4.5030000000000001E-2</v>
      </c>
      <c r="R166" s="38">
        <f t="shared" si="56"/>
        <v>674.62922110500858</v>
      </c>
      <c r="S166" s="39">
        <f t="shared" si="47"/>
        <v>471.90122872500007</v>
      </c>
      <c r="T166" s="39">
        <f t="shared" si="57"/>
        <v>202.72799238000857</v>
      </c>
      <c r="U166" s="39">
        <f t="shared" si="58"/>
        <v>0</v>
      </c>
      <c r="V166" s="40">
        <f t="shared" si="59"/>
        <v>125553.76</v>
      </c>
    </row>
    <row r="167" spans="1:22" x14ac:dyDescent="0.2">
      <c r="A167" s="50">
        <v>49522</v>
      </c>
      <c r="B167" s="36"/>
      <c r="C167" s="37">
        <f t="shared" si="48"/>
        <v>161</v>
      </c>
      <c r="D167" s="48">
        <f t="shared" si="62"/>
        <v>8.0000000000000002E-3</v>
      </c>
      <c r="E167" s="48">
        <f t="shared" si="62"/>
        <v>1.00094E-2</v>
      </c>
      <c r="F167" s="48">
        <f t="shared" si="60"/>
        <v>1.8009400000000002E-2</v>
      </c>
      <c r="G167" s="38">
        <f t="shared" si="50"/>
        <v>445.19082507134999</v>
      </c>
      <c r="H167" s="39">
        <f t="shared" si="51"/>
        <v>169.6840115101667</v>
      </c>
      <c r="I167" s="39">
        <f t="shared" si="52"/>
        <v>275.50681356118332</v>
      </c>
      <c r="J167" s="39">
        <v>0</v>
      </c>
      <c r="K167" s="40">
        <f t="shared" si="53"/>
        <v>112788.12</v>
      </c>
      <c r="L167" s="39">
        <f t="shared" si="46"/>
        <v>229.43838524625482</v>
      </c>
      <c r="M167" s="36"/>
      <c r="N167" s="37">
        <f t="shared" si="54"/>
        <v>161</v>
      </c>
      <c r="O167" s="48">
        <f t="shared" si="63"/>
        <v>8.0000000000000002E-3</v>
      </c>
      <c r="P167" s="48">
        <f t="shared" si="63"/>
        <v>3.703E-2</v>
      </c>
      <c r="Q167" s="48">
        <f t="shared" si="61"/>
        <v>4.5030000000000001E-2</v>
      </c>
      <c r="R167" s="38">
        <f t="shared" si="56"/>
        <v>674.62921031760482</v>
      </c>
      <c r="S167" s="39">
        <f t="shared" si="47"/>
        <v>471.14048439999999</v>
      </c>
      <c r="T167" s="39">
        <f t="shared" si="57"/>
        <v>203.48872591760485</v>
      </c>
      <c r="U167" s="39">
        <f t="shared" si="58"/>
        <v>0</v>
      </c>
      <c r="V167" s="40">
        <f t="shared" si="59"/>
        <v>125350.27</v>
      </c>
    </row>
    <row r="168" spans="1:22" x14ac:dyDescent="0.2">
      <c r="A168" s="50">
        <v>49553</v>
      </c>
      <c r="B168" s="36"/>
      <c r="C168" s="37">
        <f t="shared" si="48"/>
        <v>162</v>
      </c>
      <c r="D168" s="48">
        <f t="shared" si="62"/>
        <v>8.0000000000000002E-3</v>
      </c>
      <c r="E168" s="48">
        <f t="shared" si="62"/>
        <v>1.00094E-2</v>
      </c>
      <c r="F168" s="48">
        <f t="shared" si="60"/>
        <v>1.8009400000000002E-2</v>
      </c>
      <c r="G168" s="38">
        <f t="shared" si="50"/>
        <v>445.19081249402109</v>
      </c>
      <c r="H168" s="39">
        <f t="shared" si="51"/>
        <v>169.27053069400003</v>
      </c>
      <c r="I168" s="39">
        <f t="shared" si="52"/>
        <v>275.92028180002109</v>
      </c>
      <c r="J168" s="39">
        <v>0</v>
      </c>
      <c r="K168" s="40">
        <f t="shared" si="53"/>
        <v>112512.2</v>
      </c>
      <c r="L168" s="39">
        <f t="shared" si="46"/>
        <v>229.43839096653289</v>
      </c>
      <c r="M168" s="36"/>
      <c r="N168" s="37">
        <f t="shared" si="54"/>
        <v>162</v>
      </c>
      <c r="O168" s="48">
        <f t="shared" si="63"/>
        <v>8.0000000000000002E-3</v>
      </c>
      <c r="P168" s="48">
        <f t="shared" si="63"/>
        <v>3.703E-2</v>
      </c>
      <c r="Q168" s="48">
        <f t="shared" si="61"/>
        <v>4.5030000000000001E-2</v>
      </c>
      <c r="R168" s="38">
        <f t="shared" si="56"/>
        <v>674.62920346055398</v>
      </c>
      <c r="S168" s="39">
        <f t="shared" si="47"/>
        <v>470.37688817500003</v>
      </c>
      <c r="T168" s="39">
        <f t="shared" si="57"/>
        <v>204.25231528555389</v>
      </c>
      <c r="U168" s="39">
        <f t="shared" si="58"/>
        <v>0</v>
      </c>
      <c r="V168" s="40">
        <f t="shared" si="59"/>
        <v>125146.02</v>
      </c>
    </row>
    <row r="169" spans="1:22" x14ac:dyDescent="0.2">
      <c r="A169" s="50">
        <v>49583</v>
      </c>
      <c r="B169" s="36"/>
      <c r="C169" s="37">
        <f t="shared" si="48"/>
        <v>163</v>
      </c>
      <c r="D169" s="48">
        <f t="shared" ref="D169:E184" si="64">D168</f>
        <v>8.0000000000000002E-3</v>
      </c>
      <c r="E169" s="48">
        <f t="shared" si="64"/>
        <v>1.00094E-2</v>
      </c>
      <c r="F169" s="48">
        <f t="shared" si="60"/>
        <v>1.8009400000000002E-2</v>
      </c>
      <c r="G169" s="38">
        <f t="shared" si="50"/>
        <v>445.19081360905375</v>
      </c>
      <c r="H169" s="39">
        <f t="shared" si="51"/>
        <v>168.85643455666667</v>
      </c>
      <c r="I169" s="39">
        <f t="shared" si="52"/>
        <v>276.33437905238708</v>
      </c>
      <c r="J169" s="39">
        <v>0</v>
      </c>
      <c r="K169" s="40">
        <f t="shared" si="53"/>
        <v>112235.87</v>
      </c>
      <c r="L169" s="39">
        <f t="shared" si="46"/>
        <v>229.43840233259448</v>
      </c>
      <c r="M169" s="36"/>
      <c r="N169" s="37">
        <f t="shared" si="54"/>
        <v>163</v>
      </c>
      <c r="O169" s="48">
        <f t="shared" ref="O169:P184" si="65">O168</f>
        <v>8.0000000000000002E-3</v>
      </c>
      <c r="P169" s="48">
        <f t="shared" si="65"/>
        <v>3.703E-2</v>
      </c>
      <c r="Q169" s="48">
        <f t="shared" si="61"/>
        <v>4.5030000000000001E-2</v>
      </c>
      <c r="R169" s="38">
        <f t="shared" si="56"/>
        <v>674.62921594164823</v>
      </c>
      <c r="S169" s="39">
        <f t="shared" si="47"/>
        <v>469.61044005000002</v>
      </c>
      <c r="T169" s="39">
        <f t="shared" si="57"/>
        <v>205.01877589164815</v>
      </c>
      <c r="U169" s="39">
        <f t="shared" si="58"/>
        <v>0</v>
      </c>
      <c r="V169" s="40">
        <f t="shared" si="59"/>
        <v>124941</v>
      </c>
    </row>
    <row r="170" spans="1:22" x14ac:dyDescent="0.2">
      <c r="A170" s="50">
        <v>49614</v>
      </c>
      <c r="B170" s="36"/>
      <c r="C170" s="37">
        <f t="shared" si="48"/>
        <v>164</v>
      </c>
      <c r="D170" s="48">
        <f t="shared" si="64"/>
        <v>8.0000000000000002E-3</v>
      </c>
      <c r="E170" s="48">
        <f t="shared" si="64"/>
        <v>1.00094E-2</v>
      </c>
      <c r="F170" s="48">
        <f t="shared" si="60"/>
        <v>1.8009400000000002E-2</v>
      </c>
      <c r="G170" s="38">
        <f t="shared" si="50"/>
        <v>445.190830978848</v>
      </c>
      <c r="H170" s="39">
        <f t="shared" si="51"/>
        <v>168.44172309816668</v>
      </c>
      <c r="I170" s="39">
        <f t="shared" si="52"/>
        <v>276.74910788068132</v>
      </c>
      <c r="J170" s="39">
        <v>0</v>
      </c>
      <c r="K170" s="40">
        <f t="shared" si="53"/>
        <v>111959.12</v>
      </c>
      <c r="L170" s="39">
        <f t="shared" si="46"/>
        <v>229.4383783531265</v>
      </c>
      <c r="M170" s="36"/>
      <c r="N170" s="37">
        <f t="shared" si="54"/>
        <v>164</v>
      </c>
      <c r="O170" s="48">
        <f t="shared" si="65"/>
        <v>8.0000000000000002E-3</v>
      </c>
      <c r="P170" s="48">
        <f t="shared" si="65"/>
        <v>3.703E-2</v>
      </c>
      <c r="Q170" s="48">
        <f t="shared" si="61"/>
        <v>4.5030000000000001E-2</v>
      </c>
      <c r="R170" s="38">
        <f t="shared" si="56"/>
        <v>674.62920933197449</v>
      </c>
      <c r="S170" s="39">
        <f t="shared" si="47"/>
        <v>468.84110250000003</v>
      </c>
      <c r="T170" s="39">
        <f t="shared" si="57"/>
        <v>205.78810683197446</v>
      </c>
      <c r="U170" s="39">
        <f t="shared" si="58"/>
        <v>0</v>
      </c>
      <c r="V170" s="40">
        <f t="shared" si="59"/>
        <v>124735.21</v>
      </c>
    </row>
    <row r="171" spans="1:22" x14ac:dyDescent="0.2">
      <c r="A171" s="50">
        <v>49644</v>
      </c>
      <c r="B171" s="36"/>
      <c r="C171" s="37">
        <f t="shared" si="48"/>
        <v>165</v>
      </c>
      <c r="D171" s="48">
        <f t="shared" si="64"/>
        <v>8.0000000000000002E-3</v>
      </c>
      <c r="E171" s="48">
        <f t="shared" si="64"/>
        <v>1.00094E-2</v>
      </c>
      <c r="F171" s="48">
        <f t="shared" si="60"/>
        <v>1.8009400000000002E-2</v>
      </c>
      <c r="G171" s="38">
        <f t="shared" si="50"/>
        <v>445.19082743145202</v>
      </c>
      <c r="H171" s="39">
        <f t="shared" si="51"/>
        <v>168.02638131066666</v>
      </c>
      <c r="I171" s="39">
        <f t="shared" si="52"/>
        <v>277.16444612078539</v>
      </c>
      <c r="J171" s="39">
        <v>0</v>
      </c>
      <c r="K171" s="40">
        <f t="shared" si="53"/>
        <v>111681.96</v>
      </c>
      <c r="L171" s="39">
        <f t="shared" si="46"/>
        <v>229.43837166134119</v>
      </c>
      <c r="M171" s="36"/>
      <c r="N171" s="37">
        <f t="shared" si="54"/>
        <v>165</v>
      </c>
      <c r="O171" s="48">
        <f t="shared" si="65"/>
        <v>8.0000000000000002E-3</v>
      </c>
      <c r="P171" s="48">
        <f t="shared" si="65"/>
        <v>3.703E-2</v>
      </c>
      <c r="Q171" s="48">
        <f t="shared" si="61"/>
        <v>4.5030000000000001E-2</v>
      </c>
      <c r="R171" s="38">
        <f t="shared" si="56"/>
        <v>674.62919909279321</v>
      </c>
      <c r="S171" s="39">
        <f t="shared" si="47"/>
        <v>468.06887552500007</v>
      </c>
      <c r="T171" s="39">
        <f t="shared" si="57"/>
        <v>206.56032356779312</v>
      </c>
      <c r="U171" s="39">
        <f t="shared" si="58"/>
        <v>0</v>
      </c>
      <c r="V171" s="40">
        <f t="shared" si="59"/>
        <v>124528.65</v>
      </c>
    </row>
    <row r="172" spans="1:22" x14ac:dyDescent="0.2">
      <c r="A172" s="50">
        <v>49675</v>
      </c>
      <c r="B172" s="36"/>
      <c r="C172" s="37">
        <f t="shared" si="48"/>
        <v>166</v>
      </c>
      <c r="D172" s="48">
        <f t="shared" si="64"/>
        <v>8.0000000000000002E-3</v>
      </c>
      <c r="E172" s="48">
        <f t="shared" si="64"/>
        <v>1.00094E-2</v>
      </c>
      <c r="F172" s="48">
        <f t="shared" si="60"/>
        <v>1.8009400000000002E-2</v>
      </c>
      <c r="G172" s="38">
        <f t="shared" si="50"/>
        <v>445.19084515474663</v>
      </c>
      <c r="H172" s="39">
        <f t="shared" si="51"/>
        <v>167.61042420200002</v>
      </c>
      <c r="I172" s="39">
        <f t="shared" si="52"/>
        <v>277.58042095274658</v>
      </c>
      <c r="J172" s="39">
        <v>0</v>
      </c>
      <c r="K172" s="40">
        <f t="shared" si="53"/>
        <v>111404.38</v>
      </c>
      <c r="L172" s="39">
        <f t="shared" si="46"/>
        <v>229.43835569096268</v>
      </c>
      <c r="M172" s="36"/>
      <c r="N172" s="37">
        <f t="shared" si="54"/>
        <v>166</v>
      </c>
      <c r="O172" s="48">
        <f t="shared" si="65"/>
        <v>8.0000000000000002E-3</v>
      </c>
      <c r="P172" s="48">
        <f t="shared" si="65"/>
        <v>3.703E-2</v>
      </c>
      <c r="Q172" s="48">
        <f t="shared" si="61"/>
        <v>4.5030000000000001E-2</v>
      </c>
      <c r="R172" s="38">
        <f t="shared" si="56"/>
        <v>674.62920084570931</v>
      </c>
      <c r="S172" s="39">
        <f t="shared" si="47"/>
        <v>467.29375912500007</v>
      </c>
      <c r="T172" s="39">
        <f t="shared" si="57"/>
        <v>207.33544172070927</v>
      </c>
      <c r="U172" s="39">
        <f t="shared" si="58"/>
        <v>0</v>
      </c>
      <c r="V172" s="40">
        <f t="shared" si="59"/>
        <v>124321.31</v>
      </c>
    </row>
    <row r="173" spans="1:22" x14ac:dyDescent="0.2">
      <c r="A173" s="50">
        <v>49706</v>
      </c>
      <c r="B173" s="36"/>
      <c r="C173" s="37">
        <f t="shared" si="48"/>
        <v>167</v>
      </c>
      <c r="D173" s="48">
        <f t="shared" si="64"/>
        <v>8.0000000000000002E-3</v>
      </c>
      <c r="E173" s="48">
        <f t="shared" si="64"/>
        <v>1.00094E-2</v>
      </c>
      <c r="F173" s="48">
        <f t="shared" si="60"/>
        <v>1.8009400000000002E-2</v>
      </c>
      <c r="G173" s="38">
        <f t="shared" si="50"/>
        <v>445.1908468369453</v>
      </c>
      <c r="H173" s="39">
        <f t="shared" si="51"/>
        <v>167.19383676433333</v>
      </c>
      <c r="I173" s="39">
        <f t="shared" si="52"/>
        <v>277.99701007261194</v>
      </c>
      <c r="J173" s="39">
        <v>0</v>
      </c>
      <c r="K173" s="40">
        <f t="shared" si="53"/>
        <v>111126.38</v>
      </c>
      <c r="L173" s="39">
        <f t="shared" si="46"/>
        <v>229.43832927327651</v>
      </c>
      <c r="M173" s="36"/>
      <c r="N173" s="37">
        <f t="shared" si="54"/>
        <v>167</v>
      </c>
      <c r="O173" s="48">
        <f t="shared" si="65"/>
        <v>8.0000000000000002E-3</v>
      </c>
      <c r="P173" s="48">
        <f t="shared" si="65"/>
        <v>3.703E-2</v>
      </c>
      <c r="Q173" s="48">
        <f t="shared" si="61"/>
        <v>4.5030000000000001E-2</v>
      </c>
      <c r="R173" s="38">
        <f t="shared" si="56"/>
        <v>674.62917611022181</v>
      </c>
      <c r="S173" s="39">
        <f t="shared" si="47"/>
        <v>466.51571577499999</v>
      </c>
      <c r="T173" s="39">
        <f t="shared" si="57"/>
        <v>208.11346033522182</v>
      </c>
      <c r="U173" s="39">
        <f t="shared" si="58"/>
        <v>0</v>
      </c>
      <c r="V173" s="40">
        <f t="shared" si="59"/>
        <v>124113.2</v>
      </c>
    </row>
    <row r="174" spans="1:22" ht="13.2" thickBot="1" x14ac:dyDescent="0.25">
      <c r="A174" s="50">
        <v>49735</v>
      </c>
      <c r="B174" s="36"/>
      <c r="C174" s="41">
        <f t="shared" si="48"/>
        <v>168</v>
      </c>
      <c r="D174" s="42">
        <f t="shared" si="64"/>
        <v>8.0000000000000002E-3</v>
      </c>
      <c r="E174" s="42">
        <f t="shared" si="64"/>
        <v>1.00094E-2</v>
      </c>
      <c r="F174" s="42">
        <f t="shared" si="60"/>
        <v>1.8009400000000002E-2</v>
      </c>
      <c r="G174" s="43">
        <f t="shared" si="50"/>
        <v>445.19083485879696</v>
      </c>
      <c r="H174" s="44">
        <f t="shared" si="51"/>
        <v>166.7766189976667</v>
      </c>
      <c r="I174" s="44">
        <f t="shared" si="52"/>
        <v>278.41421586113023</v>
      </c>
      <c r="J174" s="44">
        <v>0</v>
      </c>
      <c r="K174" s="45">
        <f t="shared" si="53"/>
        <v>110847.97</v>
      </c>
      <c r="L174" s="39">
        <f t="shared" si="46"/>
        <v>229.43836006040874</v>
      </c>
      <c r="M174" s="36"/>
      <c r="N174" s="41">
        <f t="shared" si="54"/>
        <v>168</v>
      </c>
      <c r="O174" s="42">
        <f t="shared" si="65"/>
        <v>8.0000000000000002E-3</v>
      </c>
      <c r="P174" s="42">
        <f t="shared" si="65"/>
        <v>3.703E-2</v>
      </c>
      <c r="Q174" s="42">
        <f t="shared" si="61"/>
        <v>4.5030000000000001E-2</v>
      </c>
      <c r="R174" s="43">
        <f t="shared" si="56"/>
        <v>674.6291949192057</v>
      </c>
      <c r="S174" s="44">
        <f t="shared" si="47"/>
        <v>465.73478300000005</v>
      </c>
      <c r="T174" s="44">
        <f t="shared" si="57"/>
        <v>208.89441191920562</v>
      </c>
      <c r="U174" s="44">
        <f t="shared" si="58"/>
        <v>0</v>
      </c>
      <c r="V174" s="45">
        <f t="shared" si="59"/>
        <v>123904.31</v>
      </c>
    </row>
    <row r="175" spans="1:22" x14ac:dyDescent="0.2">
      <c r="A175" s="50">
        <v>49766</v>
      </c>
      <c r="B175" s="29">
        <v>15</v>
      </c>
      <c r="C175" s="37">
        <f t="shared" si="48"/>
        <v>169</v>
      </c>
      <c r="D175" s="48">
        <f t="shared" si="64"/>
        <v>8.0000000000000002E-3</v>
      </c>
      <c r="E175" s="48">
        <f t="shared" si="64"/>
        <v>1.00094E-2</v>
      </c>
      <c r="F175" s="48">
        <f t="shared" si="60"/>
        <v>1.8009400000000002E-2</v>
      </c>
      <c r="G175" s="38">
        <f t="shared" si="50"/>
        <v>445.19085179066133</v>
      </c>
      <c r="H175" s="39">
        <f t="shared" si="51"/>
        <v>166.35878590983333</v>
      </c>
      <c r="I175" s="39">
        <f t="shared" si="52"/>
        <v>278.832065880828</v>
      </c>
      <c r="J175" s="39">
        <v>0</v>
      </c>
      <c r="K175" s="40">
        <f t="shared" si="53"/>
        <v>110569.14</v>
      </c>
      <c r="L175" s="39">
        <f t="shared" si="46"/>
        <v>229.43836715038515</v>
      </c>
      <c r="M175" s="29">
        <v>15</v>
      </c>
      <c r="N175" s="37">
        <f t="shared" si="54"/>
        <v>169</v>
      </c>
      <c r="O175" s="48">
        <f t="shared" si="65"/>
        <v>8.0000000000000002E-3</v>
      </c>
      <c r="P175" s="48">
        <f t="shared" si="65"/>
        <v>3.703E-2</v>
      </c>
      <c r="Q175" s="48">
        <f t="shared" si="61"/>
        <v>4.5030000000000001E-2</v>
      </c>
      <c r="R175" s="38">
        <f t="shared" si="56"/>
        <v>674.62921894104647</v>
      </c>
      <c r="S175" s="39">
        <f t="shared" si="47"/>
        <v>464.95092327500004</v>
      </c>
      <c r="T175" s="39">
        <f t="shared" si="57"/>
        <v>209.67829566604641</v>
      </c>
      <c r="U175" s="39">
        <f t="shared" si="58"/>
        <v>0</v>
      </c>
      <c r="V175" s="40">
        <f t="shared" si="59"/>
        <v>123694.63</v>
      </c>
    </row>
    <row r="176" spans="1:22" x14ac:dyDescent="0.2">
      <c r="A176" s="50">
        <v>49796</v>
      </c>
      <c r="B176" s="36"/>
      <c r="C176" s="37">
        <f t="shared" si="48"/>
        <v>170</v>
      </c>
      <c r="D176" s="48">
        <f t="shared" si="64"/>
        <v>8.0000000000000002E-3</v>
      </c>
      <c r="E176" s="48">
        <f t="shared" si="64"/>
        <v>1.00094E-2</v>
      </c>
      <c r="F176" s="48">
        <f t="shared" si="60"/>
        <v>1.8009400000000002E-2</v>
      </c>
      <c r="G176" s="38">
        <f t="shared" si="50"/>
        <v>445.19086010863566</v>
      </c>
      <c r="H176" s="39">
        <f t="shared" si="51"/>
        <v>165.94032249300002</v>
      </c>
      <c r="I176" s="39">
        <f t="shared" si="52"/>
        <v>279.25053761563566</v>
      </c>
      <c r="J176" s="39">
        <v>0</v>
      </c>
      <c r="K176" s="40">
        <f t="shared" si="53"/>
        <v>110289.89</v>
      </c>
      <c r="L176" s="39">
        <f t="shared" si="46"/>
        <v>229.43834953699138</v>
      </c>
      <c r="M176" s="36"/>
      <c r="N176" s="37">
        <f t="shared" si="54"/>
        <v>170</v>
      </c>
      <c r="O176" s="48">
        <f t="shared" si="65"/>
        <v>8.0000000000000002E-3</v>
      </c>
      <c r="P176" s="48">
        <f t="shared" si="65"/>
        <v>3.703E-2</v>
      </c>
      <c r="Q176" s="48">
        <f t="shared" si="61"/>
        <v>4.5030000000000001E-2</v>
      </c>
      <c r="R176" s="38">
        <f t="shared" si="56"/>
        <v>674.62920964562704</v>
      </c>
      <c r="S176" s="39">
        <f t="shared" si="47"/>
        <v>464.16409907500008</v>
      </c>
      <c r="T176" s="39">
        <f t="shared" si="57"/>
        <v>210.46511057062699</v>
      </c>
      <c r="U176" s="39">
        <f t="shared" si="58"/>
        <v>0</v>
      </c>
      <c r="V176" s="40">
        <f t="shared" si="59"/>
        <v>123484.16</v>
      </c>
    </row>
    <row r="177" spans="1:22" x14ac:dyDescent="0.2">
      <c r="A177" s="50">
        <v>49827</v>
      </c>
      <c r="B177" s="36"/>
      <c r="C177" s="37">
        <f t="shared" si="48"/>
        <v>171</v>
      </c>
      <c r="D177" s="48">
        <f t="shared" si="64"/>
        <v>8.0000000000000002E-3</v>
      </c>
      <c r="E177" s="48">
        <f t="shared" si="64"/>
        <v>1.00094E-2</v>
      </c>
      <c r="F177" s="48">
        <f t="shared" si="60"/>
        <v>1.8009400000000002E-2</v>
      </c>
      <c r="G177" s="38">
        <f t="shared" si="50"/>
        <v>445.19086227874914</v>
      </c>
      <c r="H177" s="39">
        <f t="shared" si="51"/>
        <v>165.5212287471667</v>
      </c>
      <c r="I177" s="39">
        <f t="shared" si="52"/>
        <v>279.66963353158246</v>
      </c>
      <c r="J177" s="39">
        <v>0</v>
      </c>
      <c r="K177" s="40">
        <f t="shared" si="53"/>
        <v>110010.22</v>
      </c>
      <c r="L177" s="39">
        <f t="shared" si="46"/>
        <v>229.4383206545308</v>
      </c>
      <c r="M177" s="36"/>
      <c r="N177" s="37">
        <f t="shared" si="54"/>
        <v>171</v>
      </c>
      <c r="O177" s="48">
        <f t="shared" si="65"/>
        <v>8.0000000000000002E-3</v>
      </c>
      <c r="P177" s="48">
        <f t="shared" si="65"/>
        <v>3.703E-2</v>
      </c>
      <c r="Q177" s="48">
        <f t="shared" si="61"/>
        <v>4.5030000000000001E-2</v>
      </c>
      <c r="R177" s="38">
        <f t="shared" si="56"/>
        <v>674.62918293327994</v>
      </c>
      <c r="S177" s="39">
        <f t="shared" si="47"/>
        <v>463.37431040000007</v>
      </c>
      <c r="T177" s="39">
        <f t="shared" si="57"/>
        <v>211.25487253327992</v>
      </c>
      <c r="U177" s="39">
        <f t="shared" si="58"/>
        <v>0</v>
      </c>
      <c r="V177" s="40">
        <f t="shared" si="59"/>
        <v>123272.91</v>
      </c>
    </row>
    <row r="178" spans="1:22" x14ac:dyDescent="0.2">
      <c r="A178" s="50">
        <v>49857</v>
      </c>
      <c r="B178" s="36"/>
      <c r="C178" s="37">
        <f t="shared" si="48"/>
        <v>172</v>
      </c>
      <c r="D178" s="48">
        <f t="shared" si="64"/>
        <v>8.0000000000000002E-3</v>
      </c>
      <c r="E178" s="48">
        <f t="shared" si="64"/>
        <v>1.00094E-2</v>
      </c>
      <c r="F178" s="48">
        <f t="shared" si="60"/>
        <v>1.8009400000000002E-2</v>
      </c>
      <c r="G178" s="38">
        <f t="shared" si="50"/>
        <v>445.19086079571969</v>
      </c>
      <c r="H178" s="39">
        <f t="shared" si="51"/>
        <v>165.10150467233336</v>
      </c>
      <c r="I178" s="39">
        <f t="shared" si="52"/>
        <v>280.08935612338632</v>
      </c>
      <c r="J178" s="39">
        <v>0</v>
      </c>
      <c r="K178" s="40">
        <f t="shared" si="53"/>
        <v>109730.13</v>
      </c>
      <c r="L178" s="39">
        <f t="shared" si="46"/>
        <v>229.43834880321833</v>
      </c>
      <c r="M178" s="36"/>
      <c r="N178" s="37">
        <f t="shared" si="54"/>
        <v>172</v>
      </c>
      <c r="O178" s="48">
        <f t="shared" si="65"/>
        <v>8.0000000000000002E-3</v>
      </c>
      <c r="P178" s="48">
        <f t="shared" si="65"/>
        <v>3.703E-2</v>
      </c>
      <c r="Q178" s="48">
        <f t="shared" si="61"/>
        <v>4.5030000000000001E-2</v>
      </c>
      <c r="R178" s="38">
        <f t="shared" si="56"/>
        <v>674.62920959893802</v>
      </c>
      <c r="S178" s="39">
        <f t="shared" si="47"/>
        <v>462.58159477500004</v>
      </c>
      <c r="T178" s="39">
        <f t="shared" si="57"/>
        <v>212.04761482393798</v>
      </c>
      <c r="U178" s="39">
        <f t="shared" si="58"/>
        <v>0</v>
      </c>
      <c r="V178" s="40">
        <f t="shared" si="59"/>
        <v>123060.86</v>
      </c>
    </row>
    <row r="179" spans="1:22" x14ac:dyDescent="0.2">
      <c r="A179" s="50">
        <v>49888</v>
      </c>
      <c r="B179" s="36"/>
      <c r="C179" s="37">
        <f t="shared" si="48"/>
        <v>173</v>
      </c>
      <c r="D179" s="48">
        <f t="shared" si="64"/>
        <v>8.0000000000000002E-3</v>
      </c>
      <c r="E179" s="48">
        <f t="shared" si="64"/>
        <v>1.00094E-2</v>
      </c>
      <c r="F179" s="48">
        <f t="shared" si="60"/>
        <v>1.8009400000000002E-2</v>
      </c>
      <c r="G179" s="38">
        <f t="shared" si="50"/>
        <v>445.19085818342</v>
      </c>
      <c r="H179" s="39">
        <f t="shared" si="51"/>
        <v>164.68115026850003</v>
      </c>
      <c r="I179" s="39">
        <f t="shared" si="52"/>
        <v>280.50970791492</v>
      </c>
      <c r="J179" s="39">
        <v>0</v>
      </c>
      <c r="K179" s="40">
        <f t="shared" si="53"/>
        <v>109449.62</v>
      </c>
      <c r="L179" s="39">
        <f t="shared" si="46"/>
        <v>229.4383383397975</v>
      </c>
      <c r="M179" s="36"/>
      <c r="N179" s="37">
        <f t="shared" si="54"/>
        <v>173</v>
      </c>
      <c r="O179" s="48">
        <f t="shared" si="65"/>
        <v>8.0000000000000002E-3</v>
      </c>
      <c r="P179" s="48">
        <f t="shared" si="65"/>
        <v>3.703E-2</v>
      </c>
      <c r="Q179" s="48">
        <f t="shared" si="61"/>
        <v>4.5030000000000001E-2</v>
      </c>
      <c r="R179" s="38">
        <f t="shared" si="56"/>
        <v>674.6291965232175</v>
      </c>
      <c r="S179" s="39">
        <f t="shared" si="47"/>
        <v>461.78587715000003</v>
      </c>
      <c r="T179" s="39">
        <f t="shared" si="57"/>
        <v>212.8433193732175</v>
      </c>
      <c r="U179" s="39">
        <f t="shared" si="58"/>
        <v>0</v>
      </c>
      <c r="V179" s="40">
        <f t="shared" si="59"/>
        <v>122848.02</v>
      </c>
    </row>
    <row r="180" spans="1:22" x14ac:dyDescent="0.2">
      <c r="A180" s="50">
        <v>49919</v>
      </c>
      <c r="B180" s="36"/>
      <c r="C180" s="37">
        <f t="shared" si="48"/>
        <v>174</v>
      </c>
      <c r="D180" s="48">
        <f t="shared" si="64"/>
        <v>8.0000000000000002E-3</v>
      </c>
      <c r="E180" s="48">
        <f t="shared" si="64"/>
        <v>1.00094E-2</v>
      </c>
      <c r="F180" s="48">
        <f t="shared" si="60"/>
        <v>1.8009400000000002E-2</v>
      </c>
      <c r="G180" s="38">
        <f t="shared" si="50"/>
        <v>445.19085699535196</v>
      </c>
      <c r="H180" s="39">
        <f t="shared" si="51"/>
        <v>164.26016553566669</v>
      </c>
      <c r="I180" s="39">
        <f t="shared" si="52"/>
        <v>280.93069145968525</v>
      </c>
      <c r="J180" s="39">
        <v>0</v>
      </c>
      <c r="K180" s="40">
        <f t="shared" si="53"/>
        <v>109168.69</v>
      </c>
      <c r="L180" s="39">
        <f t="shared" si="46"/>
        <v>229.43835775645528</v>
      </c>
      <c r="M180" s="36"/>
      <c r="N180" s="37">
        <f t="shared" si="54"/>
        <v>174</v>
      </c>
      <c r="O180" s="48">
        <f t="shared" si="65"/>
        <v>8.0000000000000002E-3</v>
      </c>
      <c r="P180" s="48">
        <f t="shared" si="65"/>
        <v>3.703E-2</v>
      </c>
      <c r="Q180" s="48">
        <f t="shared" si="61"/>
        <v>4.5030000000000001E-2</v>
      </c>
      <c r="R180" s="38">
        <f t="shared" si="56"/>
        <v>674.62921475180724</v>
      </c>
      <c r="S180" s="39">
        <f t="shared" si="47"/>
        <v>460.98719505000003</v>
      </c>
      <c r="T180" s="39">
        <f t="shared" si="57"/>
        <v>213.64201970180719</v>
      </c>
      <c r="U180" s="39">
        <f t="shared" si="58"/>
        <v>0</v>
      </c>
      <c r="V180" s="40">
        <f t="shared" si="59"/>
        <v>122634.38</v>
      </c>
    </row>
    <row r="181" spans="1:22" x14ac:dyDescent="0.2">
      <c r="A181" s="50">
        <v>49949</v>
      </c>
      <c r="B181" s="36"/>
      <c r="C181" s="37">
        <f t="shared" si="48"/>
        <v>175</v>
      </c>
      <c r="D181" s="48">
        <f t="shared" si="64"/>
        <v>8.0000000000000002E-3</v>
      </c>
      <c r="E181" s="48">
        <f t="shared" si="64"/>
        <v>1.00094E-2</v>
      </c>
      <c r="F181" s="48">
        <f t="shared" si="60"/>
        <v>1.8009400000000002E-2</v>
      </c>
      <c r="G181" s="38">
        <f t="shared" si="50"/>
        <v>445.19085981513047</v>
      </c>
      <c r="H181" s="39">
        <f t="shared" si="51"/>
        <v>163.83855047383335</v>
      </c>
      <c r="I181" s="39">
        <f t="shared" si="52"/>
        <v>281.35230934129709</v>
      </c>
      <c r="J181" s="39">
        <v>0</v>
      </c>
      <c r="K181" s="40">
        <f t="shared" si="53"/>
        <v>108887.34</v>
      </c>
      <c r="L181" s="39">
        <f t="shared" si="46"/>
        <v>229.43836604734452</v>
      </c>
      <c r="M181" s="36"/>
      <c r="N181" s="37">
        <f t="shared" si="54"/>
        <v>175</v>
      </c>
      <c r="O181" s="48">
        <f t="shared" si="65"/>
        <v>8.0000000000000002E-3</v>
      </c>
      <c r="P181" s="48">
        <f t="shared" si="65"/>
        <v>3.703E-2</v>
      </c>
      <c r="Q181" s="48">
        <f t="shared" si="61"/>
        <v>4.5030000000000001E-2</v>
      </c>
      <c r="R181" s="38">
        <f t="shared" si="56"/>
        <v>674.62922586247498</v>
      </c>
      <c r="S181" s="39">
        <f t="shared" si="47"/>
        <v>460.18551095000004</v>
      </c>
      <c r="T181" s="39">
        <f t="shared" si="57"/>
        <v>214.44371491247497</v>
      </c>
      <c r="U181" s="39">
        <f t="shared" si="58"/>
        <v>0</v>
      </c>
      <c r="V181" s="40">
        <f t="shared" si="59"/>
        <v>122419.94</v>
      </c>
    </row>
    <row r="182" spans="1:22" x14ac:dyDescent="0.2">
      <c r="A182" s="50">
        <v>49980</v>
      </c>
      <c r="B182" s="36"/>
      <c r="C182" s="37">
        <f t="shared" si="48"/>
        <v>176</v>
      </c>
      <c r="D182" s="48">
        <f t="shared" si="64"/>
        <v>8.0000000000000002E-3</v>
      </c>
      <c r="E182" s="48">
        <f t="shared" si="64"/>
        <v>1.00094E-2</v>
      </c>
      <c r="F182" s="48">
        <f t="shared" si="60"/>
        <v>1.8009400000000002E-2</v>
      </c>
      <c r="G182" s="38">
        <f t="shared" si="50"/>
        <v>445.19086925697798</v>
      </c>
      <c r="H182" s="39">
        <f t="shared" si="51"/>
        <v>163.416305083</v>
      </c>
      <c r="I182" s="39">
        <f t="shared" si="52"/>
        <v>281.77456417397798</v>
      </c>
      <c r="J182" s="39">
        <v>0</v>
      </c>
      <c r="K182" s="40">
        <f t="shared" si="53"/>
        <v>108605.57</v>
      </c>
      <c r="L182" s="39">
        <f t="shared" si="46"/>
        <v>229.43837707755904</v>
      </c>
      <c r="M182" s="36"/>
      <c r="N182" s="37">
        <f t="shared" si="54"/>
        <v>176</v>
      </c>
      <c r="O182" s="48">
        <f t="shared" si="65"/>
        <v>8.0000000000000002E-3</v>
      </c>
      <c r="P182" s="48">
        <f t="shared" si="65"/>
        <v>3.703E-2</v>
      </c>
      <c r="Q182" s="48">
        <f t="shared" si="61"/>
        <v>4.5030000000000001E-2</v>
      </c>
      <c r="R182" s="38">
        <f t="shared" si="56"/>
        <v>674.62924633453702</v>
      </c>
      <c r="S182" s="39">
        <f t="shared" si="47"/>
        <v>459.38082485000001</v>
      </c>
      <c r="T182" s="39">
        <f t="shared" si="57"/>
        <v>215.24842148453703</v>
      </c>
      <c r="U182" s="39">
        <f t="shared" si="58"/>
        <v>0</v>
      </c>
      <c r="V182" s="40">
        <f t="shared" si="59"/>
        <v>122204.69</v>
      </c>
    </row>
    <row r="183" spans="1:22" x14ac:dyDescent="0.2">
      <c r="A183" s="50">
        <v>50010</v>
      </c>
      <c r="B183" s="36"/>
      <c r="C183" s="37">
        <f t="shared" si="48"/>
        <v>177</v>
      </c>
      <c r="D183" s="48">
        <f t="shared" si="64"/>
        <v>8.0000000000000002E-3</v>
      </c>
      <c r="E183" s="48">
        <f t="shared" si="64"/>
        <v>1.00094E-2</v>
      </c>
      <c r="F183" s="48">
        <f t="shared" si="60"/>
        <v>1.8009400000000002E-2</v>
      </c>
      <c r="G183" s="38">
        <f t="shared" si="50"/>
        <v>445.19088796622702</v>
      </c>
      <c r="H183" s="39">
        <f t="shared" si="51"/>
        <v>162.99342936316668</v>
      </c>
      <c r="I183" s="39">
        <f t="shared" si="52"/>
        <v>282.19745860306034</v>
      </c>
      <c r="J183" s="39">
        <v>0</v>
      </c>
      <c r="K183" s="40">
        <f t="shared" si="53"/>
        <v>108323.37</v>
      </c>
      <c r="L183" s="39">
        <f t="shared" si="46"/>
        <v>229.43834965413816</v>
      </c>
      <c r="M183" s="36"/>
      <c r="N183" s="37">
        <f t="shared" si="54"/>
        <v>177</v>
      </c>
      <c r="O183" s="48">
        <f t="shared" si="65"/>
        <v>8.0000000000000002E-3</v>
      </c>
      <c r="P183" s="48">
        <f t="shared" si="65"/>
        <v>3.703E-2</v>
      </c>
      <c r="Q183" s="48">
        <f t="shared" si="61"/>
        <v>4.5030000000000001E-2</v>
      </c>
      <c r="R183" s="38">
        <f t="shared" si="56"/>
        <v>674.62923762036519</v>
      </c>
      <c r="S183" s="39">
        <f t="shared" si="47"/>
        <v>458.57309922500008</v>
      </c>
      <c r="T183" s="39">
        <f t="shared" si="57"/>
        <v>216.05613839536508</v>
      </c>
      <c r="U183" s="39">
        <f t="shared" si="58"/>
        <v>0</v>
      </c>
      <c r="V183" s="40">
        <f t="shared" si="59"/>
        <v>121988.63</v>
      </c>
    </row>
    <row r="184" spans="1:22" x14ac:dyDescent="0.2">
      <c r="A184" s="50">
        <v>50041</v>
      </c>
      <c r="B184" s="36"/>
      <c r="C184" s="37">
        <f t="shared" si="48"/>
        <v>178</v>
      </c>
      <c r="D184" s="48">
        <f t="shared" si="64"/>
        <v>8.0000000000000002E-3</v>
      </c>
      <c r="E184" s="48">
        <f t="shared" si="64"/>
        <v>1.00094E-2</v>
      </c>
      <c r="F184" s="48">
        <f t="shared" si="60"/>
        <v>1.8009400000000002E-2</v>
      </c>
      <c r="G184" s="38">
        <f t="shared" si="50"/>
        <v>445.19087752151194</v>
      </c>
      <c r="H184" s="39">
        <f t="shared" si="51"/>
        <v>162.5699083065</v>
      </c>
      <c r="I184" s="39">
        <f t="shared" si="52"/>
        <v>282.62096921501194</v>
      </c>
      <c r="J184" s="39">
        <v>0</v>
      </c>
      <c r="K184" s="40">
        <f t="shared" si="53"/>
        <v>108040.75</v>
      </c>
      <c r="L184" s="39">
        <f t="shared" si="46"/>
        <v>229.43833874316368</v>
      </c>
      <c r="M184" s="36"/>
      <c r="N184" s="37">
        <f t="shared" si="54"/>
        <v>178</v>
      </c>
      <c r="O184" s="48">
        <f t="shared" si="65"/>
        <v>8.0000000000000002E-3</v>
      </c>
      <c r="P184" s="48">
        <f t="shared" si="65"/>
        <v>3.703E-2</v>
      </c>
      <c r="Q184" s="48">
        <f t="shared" si="61"/>
        <v>4.5030000000000001E-2</v>
      </c>
      <c r="R184" s="38">
        <f t="shared" si="56"/>
        <v>674.62921626467562</v>
      </c>
      <c r="S184" s="39">
        <f t="shared" si="47"/>
        <v>457.76233407500007</v>
      </c>
      <c r="T184" s="39">
        <f t="shared" si="57"/>
        <v>216.86688218967558</v>
      </c>
      <c r="U184" s="39">
        <f t="shared" si="58"/>
        <v>0</v>
      </c>
      <c r="V184" s="40">
        <f t="shared" si="59"/>
        <v>121771.76</v>
      </c>
    </row>
    <row r="185" spans="1:22" x14ac:dyDescent="0.2">
      <c r="A185" s="50">
        <v>50072</v>
      </c>
      <c r="B185" s="36"/>
      <c r="C185" s="37">
        <f t="shared" si="48"/>
        <v>179</v>
      </c>
      <c r="D185" s="48">
        <f t="shared" ref="D185:E200" si="66">D184</f>
        <v>8.0000000000000002E-3</v>
      </c>
      <c r="E185" s="48">
        <f t="shared" si="66"/>
        <v>1.00094E-2</v>
      </c>
      <c r="F185" s="48">
        <f t="shared" si="60"/>
        <v>1.8009400000000002E-2</v>
      </c>
      <c r="G185" s="38">
        <f t="shared" si="50"/>
        <v>445.19088151524295</v>
      </c>
      <c r="H185" s="39">
        <f t="shared" si="51"/>
        <v>162.14575692083335</v>
      </c>
      <c r="I185" s="39">
        <f t="shared" si="52"/>
        <v>283.04512459440963</v>
      </c>
      <c r="J185" s="39">
        <v>0</v>
      </c>
      <c r="K185" s="40">
        <f t="shared" si="53"/>
        <v>107757.7</v>
      </c>
      <c r="L185" s="39">
        <f t="shared" si="46"/>
        <v>229.438317476414</v>
      </c>
      <c r="M185" s="36"/>
      <c r="N185" s="37">
        <f t="shared" si="54"/>
        <v>179</v>
      </c>
      <c r="O185" s="48">
        <f t="shared" ref="O185:P200" si="67">O184</f>
        <v>8.0000000000000002E-3</v>
      </c>
      <c r="P185" s="48">
        <f t="shared" si="67"/>
        <v>3.703E-2</v>
      </c>
      <c r="Q185" s="48">
        <f t="shared" si="61"/>
        <v>4.5030000000000001E-2</v>
      </c>
      <c r="R185" s="38">
        <f t="shared" si="56"/>
        <v>674.62919899165695</v>
      </c>
      <c r="S185" s="39">
        <f t="shared" si="47"/>
        <v>456.94852940000004</v>
      </c>
      <c r="T185" s="39">
        <f t="shared" si="57"/>
        <v>217.68066959165688</v>
      </c>
      <c r="U185" s="39">
        <f t="shared" si="58"/>
        <v>0</v>
      </c>
      <c r="V185" s="40">
        <f t="shared" si="59"/>
        <v>121554.08</v>
      </c>
    </row>
    <row r="186" spans="1:22" x14ac:dyDescent="0.2">
      <c r="A186" s="50">
        <v>50100</v>
      </c>
      <c r="B186" s="36"/>
      <c r="C186" s="41">
        <f t="shared" si="48"/>
        <v>180</v>
      </c>
      <c r="D186" s="42">
        <f t="shared" si="66"/>
        <v>8.0000000000000002E-3</v>
      </c>
      <c r="E186" s="42">
        <f t="shared" si="66"/>
        <v>1.00094E-2</v>
      </c>
      <c r="F186" s="42">
        <f t="shared" si="60"/>
        <v>1.8009400000000002E-2</v>
      </c>
      <c r="G186" s="43">
        <f t="shared" si="50"/>
        <v>445.19086137296063</v>
      </c>
      <c r="H186" s="44">
        <f t="shared" si="51"/>
        <v>161.72096019833336</v>
      </c>
      <c r="I186" s="44">
        <f t="shared" si="52"/>
        <v>283.46990117462724</v>
      </c>
      <c r="J186" s="44">
        <v>0</v>
      </c>
      <c r="K186" s="45">
        <f t="shared" si="53"/>
        <v>107474.23</v>
      </c>
      <c r="L186" s="39">
        <f t="shared" si="46"/>
        <v>229.43834133495238</v>
      </c>
      <c r="M186" s="36"/>
      <c r="N186" s="41">
        <f t="shared" si="54"/>
        <v>180</v>
      </c>
      <c r="O186" s="42">
        <f t="shared" si="67"/>
        <v>8.0000000000000002E-3</v>
      </c>
      <c r="P186" s="42">
        <f t="shared" si="67"/>
        <v>3.703E-2</v>
      </c>
      <c r="Q186" s="42">
        <f t="shared" si="61"/>
        <v>4.5030000000000001E-2</v>
      </c>
      <c r="R186" s="43">
        <f t="shared" si="56"/>
        <v>674.62920270791301</v>
      </c>
      <c r="S186" s="44">
        <f t="shared" si="47"/>
        <v>456.13168520000005</v>
      </c>
      <c r="T186" s="44">
        <f t="shared" si="57"/>
        <v>218.49751750791293</v>
      </c>
      <c r="U186" s="44">
        <f t="shared" si="58"/>
        <v>0</v>
      </c>
      <c r="V186" s="45">
        <f t="shared" si="59"/>
        <v>121335.58</v>
      </c>
    </row>
    <row r="187" spans="1:22" x14ac:dyDescent="0.2">
      <c r="A187" s="50">
        <v>50131</v>
      </c>
      <c r="B187" s="36">
        <v>16</v>
      </c>
      <c r="C187" s="37">
        <f t="shared" si="48"/>
        <v>181</v>
      </c>
      <c r="D187" s="48">
        <f t="shared" si="66"/>
        <v>8.0000000000000002E-3</v>
      </c>
      <c r="E187" s="48">
        <f t="shared" si="66"/>
        <v>1.00094E-2</v>
      </c>
      <c r="F187" s="48">
        <f t="shared" si="60"/>
        <v>1.8009400000000002E-2</v>
      </c>
      <c r="G187" s="38">
        <f t="shared" si="50"/>
        <v>445.19086096359592</v>
      </c>
      <c r="H187" s="39">
        <f t="shared" si="51"/>
        <v>161.29553314683335</v>
      </c>
      <c r="I187" s="39">
        <f t="shared" si="52"/>
        <v>283.89532781676257</v>
      </c>
      <c r="J187" s="39">
        <v>0</v>
      </c>
      <c r="K187" s="40">
        <f t="shared" si="53"/>
        <v>107190.33</v>
      </c>
      <c r="L187" s="39">
        <f t="shared" si="46"/>
        <v>229.43832794159232</v>
      </c>
      <c r="M187" s="36">
        <v>16</v>
      </c>
      <c r="N187" s="37">
        <f t="shared" si="54"/>
        <v>181</v>
      </c>
      <c r="O187" s="48">
        <f t="shared" si="67"/>
        <v>8.0000000000000002E-3</v>
      </c>
      <c r="P187" s="48">
        <f t="shared" si="67"/>
        <v>3.703E-2</v>
      </c>
      <c r="Q187" s="48">
        <f t="shared" si="61"/>
        <v>4.5030000000000001E-2</v>
      </c>
      <c r="R187" s="38">
        <f t="shared" si="56"/>
        <v>674.62918890518824</v>
      </c>
      <c r="S187" s="39">
        <f t="shared" si="47"/>
        <v>455.31176395000006</v>
      </c>
      <c r="T187" s="39">
        <f t="shared" si="57"/>
        <v>219.31742495518822</v>
      </c>
      <c r="U187" s="39">
        <f t="shared" si="58"/>
        <v>0</v>
      </c>
      <c r="V187" s="40">
        <f t="shared" si="59"/>
        <v>121116.26</v>
      </c>
    </row>
    <row r="188" spans="1:22" x14ac:dyDescent="0.2">
      <c r="A188" s="50">
        <v>50161</v>
      </c>
      <c r="B188" s="36"/>
      <c r="C188" s="37">
        <f t="shared" si="48"/>
        <v>182</v>
      </c>
      <c r="D188" s="48">
        <f t="shared" si="66"/>
        <v>8.0000000000000002E-3</v>
      </c>
      <c r="E188" s="48">
        <f t="shared" si="66"/>
        <v>1.00094E-2</v>
      </c>
      <c r="F188" s="48">
        <f t="shared" si="60"/>
        <v>1.8009400000000002E-2</v>
      </c>
      <c r="G188" s="38">
        <f t="shared" si="50"/>
        <v>445.19084155873747</v>
      </c>
      <c r="H188" s="39">
        <f t="shared" si="51"/>
        <v>160.86946075850003</v>
      </c>
      <c r="I188" s="39">
        <f t="shared" si="52"/>
        <v>284.32138080023742</v>
      </c>
      <c r="J188" s="39">
        <v>0</v>
      </c>
      <c r="K188" s="40">
        <f t="shared" si="53"/>
        <v>106906.01</v>
      </c>
      <c r="L188" s="39">
        <f t="shared" si="46"/>
        <v>229.43833300320421</v>
      </c>
      <c r="M188" s="36"/>
      <c r="N188" s="37">
        <f t="shared" si="54"/>
        <v>182</v>
      </c>
      <c r="O188" s="48">
        <f t="shared" si="67"/>
        <v>8.0000000000000002E-3</v>
      </c>
      <c r="P188" s="48">
        <f t="shared" si="67"/>
        <v>3.703E-2</v>
      </c>
      <c r="Q188" s="48">
        <f t="shared" si="61"/>
        <v>4.5030000000000001E-2</v>
      </c>
      <c r="R188" s="38">
        <f t="shared" si="56"/>
        <v>674.62917456194168</v>
      </c>
      <c r="S188" s="39">
        <f t="shared" si="47"/>
        <v>454.48876565</v>
      </c>
      <c r="T188" s="39">
        <f t="shared" si="57"/>
        <v>220.14040891194171</v>
      </c>
      <c r="U188" s="39">
        <f t="shared" si="58"/>
        <v>0</v>
      </c>
      <c r="V188" s="40">
        <f t="shared" si="59"/>
        <v>120896.12</v>
      </c>
    </row>
    <row r="189" spans="1:22" x14ac:dyDescent="0.2">
      <c r="A189" s="50">
        <v>50192</v>
      </c>
      <c r="B189" s="36"/>
      <c r="C189" s="37">
        <f t="shared" si="48"/>
        <v>183</v>
      </c>
      <c r="D189" s="48">
        <f t="shared" si="66"/>
        <v>8.0000000000000002E-3</v>
      </c>
      <c r="E189" s="48">
        <f t="shared" si="66"/>
        <v>1.00094E-2</v>
      </c>
      <c r="F189" s="48">
        <f t="shared" si="60"/>
        <v>1.8009400000000002E-2</v>
      </c>
      <c r="G189" s="38">
        <f t="shared" si="50"/>
        <v>445.19084730883162</v>
      </c>
      <c r="H189" s="39">
        <f t="shared" si="51"/>
        <v>160.44275804116668</v>
      </c>
      <c r="I189" s="39">
        <f t="shared" si="52"/>
        <v>284.74808926766491</v>
      </c>
      <c r="J189" s="39">
        <v>0</v>
      </c>
      <c r="K189" s="40">
        <f t="shared" si="53"/>
        <v>106621.26</v>
      </c>
      <c r="L189" s="39">
        <f t="shared" si="46"/>
        <v>229.4383295349362</v>
      </c>
      <c r="M189" s="36"/>
      <c r="N189" s="37">
        <f t="shared" si="54"/>
        <v>183</v>
      </c>
      <c r="O189" s="48">
        <f t="shared" si="67"/>
        <v>8.0000000000000002E-3</v>
      </c>
      <c r="P189" s="48">
        <f t="shared" si="67"/>
        <v>3.703E-2</v>
      </c>
      <c r="Q189" s="48">
        <f t="shared" si="61"/>
        <v>4.5030000000000001E-2</v>
      </c>
      <c r="R189" s="38">
        <f t="shared" si="56"/>
        <v>674.62917684376782</v>
      </c>
      <c r="S189" s="39">
        <f t="shared" si="47"/>
        <v>453.66269030000001</v>
      </c>
      <c r="T189" s="39">
        <f t="shared" si="57"/>
        <v>220.96648654376784</v>
      </c>
      <c r="U189" s="39">
        <f t="shared" si="58"/>
        <v>0</v>
      </c>
      <c r="V189" s="40">
        <f t="shared" si="59"/>
        <v>120675.15</v>
      </c>
    </row>
    <row r="190" spans="1:22" x14ac:dyDescent="0.2">
      <c r="A190" s="50">
        <v>50222</v>
      </c>
      <c r="B190" s="36"/>
      <c r="C190" s="37">
        <f t="shared" si="48"/>
        <v>184</v>
      </c>
      <c r="D190" s="48">
        <f t="shared" si="66"/>
        <v>8.0000000000000002E-3</v>
      </c>
      <c r="E190" s="48">
        <f t="shared" si="66"/>
        <v>1.00094E-2</v>
      </c>
      <c r="F190" s="48">
        <f t="shared" si="60"/>
        <v>1.8009400000000002E-2</v>
      </c>
      <c r="G190" s="38">
        <f t="shared" si="50"/>
        <v>445.19083933068043</v>
      </c>
      <c r="H190" s="39">
        <f t="shared" si="51"/>
        <v>160.015409987</v>
      </c>
      <c r="I190" s="39">
        <f t="shared" si="52"/>
        <v>285.17542934368043</v>
      </c>
      <c r="J190" s="39">
        <v>0</v>
      </c>
      <c r="K190" s="40">
        <f t="shared" si="53"/>
        <v>106336.08</v>
      </c>
      <c r="L190" s="39">
        <f t="shared" si="46"/>
        <v>229.43831787126385</v>
      </c>
      <c r="M190" s="36"/>
      <c r="N190" s="37">
        <f t="shared" si="54"/>
        <v>184</v>
      </c>
      <c r="O190" s="48">
        <f t="shared" si="67"/>
        <v>8.0000000000000002E-3</v>
      </c>
      <c r="P190" s="48">
        <f t="shared" si="67"/>
        <v>3.703E-2</v>
      </c>
      <c r="Q190" s="48">
        <f t="shared" si="61"/>
        <v>4.5030000000000001E-2</v>
      </c>
      <c r="R190" s="38">
        <f t="shared" si="56"/>
        <v>674.62915720194428</v>
      </c>
      <c r="S190" s="39">
        <f t="shared" si="47"/>
        <v>452.83350037500003</v>
      </c>
      <c r="T190" s="39">
        <f t="shared" si="57"/>
        <v>221.79565682694422</v>
      </c>
      <c r="U190" s="39">
        <f t="shared" si="58"/>
        <v>0</v>
      </c>
      <c r="V190" s="40">
        <f t="shared" si="59"/>
        <v>120453.35</v>
      </c>
    </row>
    <row r="191" spans="1:22" x14ac:dyDescent="0.2">
      <c r="A191" s="50">
        <v>50253</v>
      </c>
      <c r="B191" s="36"/>
      <c r="C191" s="37">
        <f t="shared" si="48"/>
        <v>185</v>
      </c>
      <c r="D191" s="48">
        <f t="shared" si="66"/>
        <v>8.0000000000000002E-3</v>
      </c>
      <c r="E191" s="48">
        <f t="shared" si="66"/>
        <v>1.00094E-2</v>
      </c>
      <c r="F191" s="48">
        <f t="shared" si="60"/>
        <v>1.8009400000000002E-2</v>
      </c>
      <c r="G191" s="38">
        <f t="shared" si="50"/>
        <v>445.19082019499069</v>
      </c>
      <c r="H191" s="39">
        <f t="shared" si="51"/>
        <v>159.58741659600003</v>
      </c>
      <c r="I191" s="39">
        <f t="shared" si="52"/>
        <v>285.60340359899067</v>
      </c>
      <c r="J191" s="39">
        <v>0</v>
      </c>
      <c r="K191" s="40">
        <f t="shared" si="53"/>
        <v>106050.48</v>
      </c>
      <c r="L191" s="39">
        <f t="shared" si="46"/>
        <v>229.43831268192594</v>
      </c>
      <c r="M191" s="36"/>
      <c r="N191" s="37">
        <f t="shared" si="54"/>
        <v>185</v>
      </c>
      <c r="O191" s="48">
        <f t="shared" si="67"/>
        <v>8.0000000000000002E-3</v>
      </c>
      <c r="P191" s="48">
        <f t="shared" si="67"/>
        <v>3.703E-2</v>
      </c>
      <c r="Q191" s="48">
        <f t="shared" si="61"/>
        <v>4.5030000000000001E-2</v>
      </c>
      <c r="R191" s="38">
        <f t="shared" si="56"/>
        <v>674.62913287691663</v>
      </c>
      <c r="S191" s="39">
        <f t="shared" si="47"/>
        <v>452.00119587500006</v>
      </c>
      <c r="T191" s="39">
        <f t="shared" si="57"/>
        <v>222.62793700191651</v>
      </c>
      <c r="U191" s="39">
        <f t="shared" si="58"/>
        <v>0</v>
      </c>
      <c r="V191" s="40">
        <f t="shared" si="59"/>
        <v>120230.72</v>
      </c>
    </row>
    <row r="192" spans="1:22" x14ac:dyDescent="0.2">
      <c r="A192" s="50">
        <v>50284</v>
      </c>
      <c r="B192" s="36"/>
      <c r="C192" s="37">
        <f t="shared" si="48"/>
        <v>186</v>
      </c>
      <c r="D192" s="48">
        <f t="shared" si="66"/>
        <v>8.0000000000000002E-3</v>
      </c>
      <c r="E192" s="48">
        <f t="shared" si="66"/>
        <v>1.00094E-2</v>
      </c>
      <c r="F192" s="48">
        <f t="shared" si="60"/>
        <v>1.8009400000000002E-2</v>
      </c>
      <c r="G192" s="38">
        <f t="shared" si="50"/>
        <v>445.19083448300785</v>
      </c>
      <c r="H192" s="39">
        <f t="shared" si="51"/>
        <v>159.15879287600001</v>
      </c>
      <c r="I192" s="39">
        <f t="shared" si="52"/>
        <v>286.03204160700784</v>
      </c>
      <c r="J192" s="39">
        <v>0</v>
      </c>
      <c r="K192" s="40">
        <f t="shared" si="53"/>
        <v>105764.45</v>
      </c>
      <c r="L192" s="39">
        <f t="shared" si="46"/>
        <v>229.43828681817672</v>
      </c>
      <c r="M192" s="36"/>
      <c r="N192" s="37">
        <f t="shared" si="54"/>
        <v>186</v>
      </c>
      <c r="O192" s="48">
        <f t="shared" si="67"/>
        <v>8.0000000000000002E-3</v>
      </c>
      <c r="P192" s="48">
        <f t="shared" si="67"/>
        <v>3.703E-2</v>
      </c>
      <c r="Q192" s="48">
        <f t="shared" si="61"/>
        <v>4.5030000000000001E-2</v>
      </c>
      <c r="R192" s="38">
        <f t="shared" si="56"/>
        <v>674.62912130118457</v>
      </c>
      <c r="S192" s="39">
        <f t="shared" si="47"/>
        <v>451.1657768</v>
      </c>
      <c r="T192" s="39">
        <f t="shared" si="57"/>
        <v>223.46334450118462</v>
      </c>
      <c r="U192" s="39">
        <f t="shared" si="58"/>
        <v>0</v>
      </c>
      <c r="V192" s="40">
        <f t="shared" si="59"/>
        <v>120007.26</v>
      </c>
    </row>
    <row r="193" spans="1:22" x14ac:dyDescent="0.2">
      <c r="A193" s="50">
        <v>50314</v>
      </c>
      <c r="B193" s="36"/>
      <c r="C193" s="37">
        <f t="shared" si="48"/>
        <v>187</v>
      </c>
      <c r="D193" s="48">
        <f t="shared" si="66"/>
        <v>8.0000000000000002E-3</v>
      </c>
      <c r="E193" s="48">
        <f t="shared" si="66"/>
        <v>1.00094E-2</v>
      </c>
      <c r="F193" s="48">
        <f t="shared" si="60"/>
        <v>1.8009400000000002E-2</v>
      </c>
      <c r="G193" s="38">
        <f t="shared" si="50"/>
        <v>445.19084307667754</v>
      </c>
      <c r="H193" s="39">
        <f t="shared" si="51"/>
        <v>158.7295238191667</v>
      </c>
      <c r="I193" s="39">
        <f t="shared" si="52"/>
        <v>286.46131925751087</v>
      </c>
      <c r="J193" s="39">
        <v>0</v>
      </c>
      <c r="K193" s="40">
        <f t="shared" si="53"/>
        <v>105477.99</v>
      </c>
      <c r="L193" s="39">
        <f t="shared" si="46"/>
        <v>229.43829702585253</v>
      </c>
      <c r="M193" s="36"/>
      <c r="N193" s="37">
        <f t="shared" si="54"/>
        <v>187</v>
      </c>
      <c r="O193" s="48">
        <f t="shared" si="67"/>
        <v>8.0000000000000002E-3</v>
      </c>
      <c r="P193" s="48">
        <f t="shared" si="67"/>
        <v>3.703E-2</v>
      </c>
      <c r="Q193" s="48">
        <f t="shared" si="61"/>
        <v>4.5030000000000001E-2</v>
      </c>
      <c r="R193" s="38">
        <f t="shared" si="56"/>
        <v>674.62914010253007</v>
      </c>
      <c r="S193" s="39">
        <f t="shared" si="47"/>
        <v>450.32724314999996</v>
      </c>
      <c r="T193" s="39">
        <f t="shared" si="57"/>
        <v>224.30189695253014</v>
      </c>
      <c r="U193" s="39">
        <f t="shared" si="58"/>
        <v>0</v>
      </c>
      <c r="V193" s="40">
        <f t="shared" si="59"/>
        <v>119782.96</v>
      </c>
    </row>
    <row r="194" spans="1:22" x14ac:dyDescent="0.2">
      <c r="A194" s="50">
        <v>50345</v>
      </c>
      <c r="B194" s="36"/>
      <c r="C194" s="37">
        <f t="shared" si="48"/>
        <v>188</v>
      </c>
      <c r="D194" s="48">
        <f t="shared" si="66"/>
        <v>8.0000000000000002E-3</v>
      </c>
      <c r="E194" s="48">
        <f t="shared" si="66"/>
        <v>1.00094E-2</v>
      </c>
      <c r="F194" s="48">
        <f t="shared" si="60"/>
        <v>1.8009400000000002E-2</v>
      </c>
      <c r="G194" s="38">
        <f t="shared" si="50"/>
        <v>445.19084864486643</v>
      </c>
      <c r="H194" s="39">
        <f t="shared" si="51"/>
        <v>158.29960942550002</v>
      </c>
      <c r="I194" s="39">
        <f t="shared" si="52"/>
        <v>286.89123921936641</v>
      </c>
      <c r="J194" s="39">
        <v>0</v>
      </c>
      <c r="K194" s="40">
        <f t="shared" si="53"/>
        <v>105191.1</v>
      </c>
      <c r="L194" s="39">
        <f t="shared" si="46"/>
        <v>229.43830214148289</v>
      </c>
      <c r="M194" s="36"/>
      <c r="N194" s="37">
        <f t="shared" si="54"/>
        <v>188</v>
      </c>
      <c r="O194" s="48">
        <f t="shared" si="67"/>
        <v>8.0000000000000002E-3</v>
      </c>
      <c r="P194" s="48">
        <f t="shared" si="67"/>
        <v>3.703E-2</v>
      </c>
      <c r="Q194" s="48">
        <f t="shared" si="61"/>
        <v>4.5030000000000001E-2</v>
      </c>
      <c r="R194" s="38">
        <f t="shared" si="56"/>
        <v>674.62915078634933</v>
      </c>
      <c r="S194" s="39">
        <f t="shared" si="47"/>
        <v>449.48555740000006</v>
      </c>
      <c r="T194" s="39">
        <f t="shared" si="57"/>
        <v>225.14359338634921</v>
      </c>
      <c r="U194" s="39">
        <f t="shared" si="58"/>
        <v>0</v>
      </c>
      <c r="V194" s="40">
        <f t="shared" si="59"/>
        <v>119557.82</v>
      </c>
    </row>
    <row r="195" spans="1:22" x14ac:dyDescent="0.2">
      <c r="A195" s="50">
        <v>50375</v>
      </c>
      <c r="B195" s="36"/>
      <c r="C195" s="37">
        <f t="shared" si="48"/>
        <v>189</v>
      </c>
      <c r="D195" s="48">
        <f t="shared" si="66"/>
        <v>8.0000000000000002E-3</v>
      </c>
      <c r="E195" s="48">
        <f t="shared" si="66"/>
        <v>1.00094E-2</v>
      </c>
      <c r="F195" s="48">
        <f t="shared" si="60"/>
        <v>1.8009400000000002E-2</v>
      </c>
      <c r="G195" s="38">
        <f t="shared" si="50"/>
        <v>445.19085388950339</v>
      </c>
      <c r="H195" s="39">
        <f t="shared" si="51"/>
        <v>157.86904969500003</v>
      </c>
      <c r="I195" s="39">
        <f t="shared" si="52"/>
        <v>287.32180419450333</v>
      </c>
      <c r="J195" s="39">
        <v>0</v>
      </c>
      <c r="K195" s="40">
        <f t="shared" si="53"/>
        <v>104903.78</v>
      </c>
      <c r="L195" s="39">
        <f t="shared" si="46"/>
        <v>229.43831717325475</v>
      </c>
      <c r="M195" s="36"/>
      <c r="N195" s="37">
        <f t="shared" si="54"/>
        <v>189</v>
      </c>
      <c r="O195" s="48">
        <f t="shared" si="67"/>
        <v>8.0000000000000002E-3</v>
      </c>
      <c r="P195" s="48">
        <f t="shared" si="67"/>
        <v>3.703E-2</v>
      </c>
      <c r="Q195" s="48">
        <f t="shared" si="61"/>
        <v>4.5030000000000001E-2</v>
      </c>
      <c r="R195" s="38">
        <f t="shared" si="56"/>
        <v>674.62917106275813</v>
      </c>
      <c r="S195" s="39">
        <f t="shared" si="47"/>
        <v>448.64071954999997</v>
      </c>
      <c r="T195" s="39">
        <f t="shared" si="57"/>
        <v>225.98845151275822</v>
      </c>
      <c r="U195" s="39">
        <f t="shared" si="58"/>
        <v>0</v>
      </c>
      <c r="V195" s="40">
        <f t="shared" si="59"/>
        <v>119331.83</v>
      </c>
    </row>
    <row r="196" spans="1:22" x14ac:dyDescent="0.2">
      <c r="A196" s="50">
        <v>50406</v>
      </c>
      <c r="B196" s="36"/>
      <c r="C196" s="37">
        <f t="shared" si="48"/>
        <v>190</v>
      </c>
      <c r="D196" s="48">
        <f t="shared" si="66"/>
        <v>8.0000000000000002E-3</v>
      </c>
      <c r="E196" s="48">
        <f t="shared" si="66"/>
        <v>1.00094E-2</v>
      </c>
      <c r="F196" s="48">
        <f t="shared" si="60"/>
        <v>1.8009400000000002E-2</v>
      </c>
      <c r="G196" s="38">
        <f t="shared" si="50"/>
        <v>445.1908615461474</v>
      </c>
      <c r="H196" s="39">
        <f t="shared" si="51"/>
        <v>157.43784462766669</v>
      </c>
      <c r="I196" s="39">
        <f t="shared" si="52"/>
        <v>287.75301691848074</v>
      </c>
      <c r="J196" s="39">
        <v>0</v>
      </c>
      <c r="K196" s="40">
        <f t="shared" si="53"/>
        <v>104616.03</v>
      </c>
      <c r="L196" s="39">
        <f t="shared" si="46"/>
        <v>229.43830076241136</v>
      </c>
      <c r="M196" s="36"/>
      <c r="N196" s="37">
        <f t="shared" si="54"/>
        <v>190</v>
      </c>
      <c r="O196" s="48">
        <f t="shared" si="67"/>
        <v>8.0000000000000002E-3</v>
      </c>
      <c r="P196" s="48">
        <f t="shared" si="67"/>
        <v>3.703E-2</v>
      </c>
      <c r="Q196" s="48">
        <f t="shared" si="61"/>
        <v>4.5030000000000001E-2</v>
      </c>
      <c r="R196" s="38">
        <f t="shared" si="56"/>
        <v>674.62916230855876</v>
      </c>
      <c r="S196" s="39">
        <f t="shared" si="47"/>
        <v>447.79269207500005</v>
      </c>
      <c r="T196" s="39">
        <f t="shared" si="57"/>
        <v>226.83647023355869</v>
      </c>
      <c r="U196" s="39">
        <f t="shared" si="58"/>
        <v>0</v>
      </c>
      <c r="V196" s="40">
        <f t="shared" si="59"/>
        <v>119104.99</v>
      </c>
    </row>
    <row r="197" spans="1:22" x14ac:dyDescent="0.2">
      <c r="A197" s="50">
        <v>50437</v>
      </c>
      <c r="B197" s="36"/>
      <c r="C197" s="37">
        <f t="shared" si="48"/>
        <v>191</v>
      </c>
      <c r="D197" s="48">
        <f t="shared" si="66"/>
        <v>8.0000000000000002E-3</v>
      </c>
      <c r="E197" s="48">
        <f t="shared" si="66"/>
        <v>1.00094E-2</v>
      </c>
      <c r="F197" s="48">
        <f t="shared" si="60"/>
        <v>1.8009400000000002E-2</v>
      </c>
      <c r="G197" s="38">
        <f t="shared" si="50"/>
        <v>445.19087438456785</v>
      </c>
      <c r="H197" s="39">
        <f t="shared" si="51"/>
        <v>157.00599422350001</v>
      </c>
      <c r="I197" s="39">
        <f t="shared" si="52"/>
        <v>288.18488016106784</v>
      </c>
      <c r="J197" s="39">
        <v>0</v>
      </c>
      <c r="K197" s="40">
        <f t="shared" si="53"/>
        <v>104327.85</v>
      </c>
      <c r="L197" s="39">
        <f t="shared" si="46"/>
        <v>229.43826793084605</v>
      </c>
      <c r="M197" s="36"/>
      <c r="N197" s="37">
        <f t="shared" si="54"/>
        <v>191</v>
      </c>
      <c r="O197" s="48">
        <f t="shared" si="67"/>
        <v>8.0000000000000002E-3</v>
      </c>
      <c r="P197" s="48">
        <f t="shared" si="67"/>
        <v>3.703E-2</v>
      </c>
      <c r="Q197" s="48">
        <f t="shared" si="61"/>
        <v>4.5030000000000001E-2</v>
      </c>
      <c r="R197" s="38">
        <f t="shared" si="56"/>
        <v>674.6291423154139</v>
      </c>
      <c r="S197" s="39">
        <f t="shared" si="47"/>
        <v>446.94147497500006</v>
      </c>
      <c r="T197" s="39">
        <f t="shared" si="57"/>
        <v>227.68766734041387</v>
      </c>
      <c r="U197" s="39">
        <f t="shared" si="58"/>
        <v>0</v>
      </c>
      <c r="V197" s="40">
        <f t="shared" si="59"/>
        <v>118877.3</v>
      </c>
    </row>
    <row r="198" spans="1:22" ht="13.2" thickBot="1" x14ac:dyDescent="0.25">
      <c r="A198" s="50">
        <v>50465</v>
      </c>
      <c r="B198" s="36"/>
      <c r="C198" s="41">
        <f t="shared" si="48"/>
        <v>192</v>
      </c>
      <c r="D198" s="42">
        <f t="shared" si="66"/>
        <v>8.0000000000000002E-3</v>
      </c>
      <c r="E198" s="42">
        <f t="shared" si="66"/>
        <v>1.00094E-2</v>
      </c>
      <c r="F198" s="42">
        <f t="shared" si="60"/>
        <v>1.8009400000000002E-2</v>
      </c>
      <c r="G198" s="43">
        <f t="shared" si="50"/>
        <v>445.19089520933585</v>
      </c>
      <c r="H198" s="44">
        <f t="shared" si="51"/>
        <v>156.57349848250001</v>
      </c>
      <c r="I198" s="44">
        <f t="shared" si="52"/>
        <v>288.61739672683581</v>
      </c>
      <c r="J198" s="44">
        <v>0</v>
      </c>
      <c r="K198" s="45">
        <f t="shared" si="53"/>
        <v>104039.23</v>
      </c>
      <c r="L198" s="39">
        <f t="shared" si="46"/>
        <v>229.43823386822601</v>
      </c>
      <c r="M198" s="36"/>
      <c r="N198" s="41">
        <f t="shared" si="54"/>
        <v>192</v>
      </c>
      <c r="O198" s="42">
        <f t="shared" si="67"/>
        <v>8.0000000000000002E-3</v>
      </c>
      <c r="P198" s="42">
        <f t="shared" si="67"/>
        <v>3.703E-2</v>
      </c>
      <c r="Q198" s="42">
        <f t="shared" si="61"/>
        <v>4.5030000000000001E-2</v>
      </c>
      <c r="R198" s="43">
        <f t="shared" si="56"/>
        <v>674.62912907756186</v>
      </c>
      <c r="S198" s="44">
        <f t="shared" si="47"/>
        <v>446.08706825000002</v>
      </c>
      <c r="T198" s="44">
        <f t="shared" si="57"/>
        <v>228.54206082756187</v>
      </c>
      <c r="U198" s="44">
        <f t="shared" si="58"/>
        <v>0</v>
      </c>
      <c r="V198" s="45">
        <f t="shared" si="59"/>
        <v>118648.76</v>
      </c>
    </row>
    <row r="199" spans="1:22" x14ac:dyDescent="0.2">
      <c r="A199" s="50">
        <v>50496</v>
      </c>
      <c r="B199" s="29">
        <v>17</v>
      </c>
      <c r="C199" s="37">
        <f t="shared" si="48"/>
        <v>193</v>
      </c>
      <c r="D199" s="48">
        <f t="shared" si="66"/>
        <v>8.0000000000000002E-3</v>
      </c>
      <c r="E199" s="48">
        <f t="shared" si="66"/>
        <v>1.00094E-2</v>
      </c>
      <c r="F199" s="48">
        <f t="shared" si="60"/>
        <v>1.8009400000000002E-2</v>
      </c>
      <c r="G199" s="38">
        <f t="shared" si="50"/>
        <v>445.19088406975436</v>
      </c>
      <c r="H199" s="39">
        <f t="shared" si="51"/>
        <v>156.14034239683335</v>
      </c>
      <c r="I199" s="39">
        <f t="shared" si="52"/>
        <v>289.05054167292099</v>
      </c>
      <c r="J199" s="39">
        <v>0</v>
      </c>
      <c r="K199" s="40">
        <f t="shared" si="53"/>
        <v>103750.18</v>
      </c>
      <c r="L199" s="39">
        <f t="shared" si="46"/>
        <v>229.43825672553919</v>
      </c>
      <c r="M199" s="29">
        <v>17</v>
      </c>
      <c r="N199" s="37">
        <f t="shared" si="54"/>
        <v>193</v>
      </c>
      <c r="O199" s="48">
        <f t="shared" si="67"/>
        <v>8.0000000000000002E-3</v>
      </c>
      <c r="P199" s="48">
        <f t="shared" si="67"/>
        <v>3.703E-2</v>
      </c>
      <c r="Q199" s="48">
        <f t="shared" si="61"/>
        <v>4.5030000000000001E-2</v>
      </c>
      <c r="R199" s="38">
        <f t="shared" si="56"/>
        <v>674.62914079529355</v>
      </c>
      <c r="S199" s="39">
        <f t="shared" si="47"/>
        <v>445.22947190000002</v>
      </c>
      <c r="T199" s="39">
        <f t="shared" si="57"/>
        <v>229.3996688952935</v>
      </c>
      <c r="U199" s="39">
        <f t="shared" si="58"/>
        <v>0</v>
      </c>
      <c r="V199" s="40">
        <f t="shared" si="59"/>
        <v>118419.36</v>
      </c>
    </row>
    <row r="200" spans="1:22" x14ac:dyDescent="0.2">
      <c r="A200" s="50">
        <v>50526</v>
      </c>
      <c r="B200" s="36"/>
      <c r="C200" s="37">
        <f t="shared" si="48"/>
        <v>194</v>
      </c>
      <c r="D200" s="48">
        <f t="shared" si="66"/>
        <v>8.0000000000000002E-3</v>
      </c>
      <c r="E200" s="48">
        <f t="shared" si="66"/>
        <v>1.00094E-2</v>
      </c>
      <c r="F200" s="48">
        <f t="shared" si="60"/>
        <v>1.8009400000000002E-2</v>
      </c>
      <c r="G200" s="38">
        <f t="shared" si="50"/>
        <v>445.19088639406698</v>
      </c>
      <c r="H200" s="39">
        <f t="shared" si="51"/>
        <v>155.70654097433336</v>
      </c>
      <c r="I200" s="39">
        <f t="shared" si="52"/>
        <v>289.48434541973359</v>
      </c>
      <c r="J200" s="39">
        <v>0</v>
      </c>
      <c r="K200" s="40">
        <f t="shared" si="53"/>
        <v>103460.7</v>
      </c>
      <c r="L200" s="39">
        <f t="shared" ref="L200:L263" si="68">R200-G200</f>
        <v>229.43825251493968</v>
      </c>
      <c r="M200" s="36"/>
      <c r="N200" s="37">
        <f t="shared" si="54"/>
        <v>194</v>
      </c>
      <c r="O200" s="48">
        <f t="shared" si="67"/>
        <v>8.0000000000000002E-3</v>
      </c>
      <c r="P200" s="48">
        <f t="shared" si="67"/>
        <v>3.703E-2</v>
      </c>
      <c r="Q200" s="48">
        <f t="shared" si="61"/>
        <v>4.5030000000000001E-2</v>
      </c>
      <c r="R200" s="38">
        <f t="shared" si="56"/>
        <v>674.62913890900666</v>
      </c>
      <c r="S200" s="39">
        <f t="shared" ref="S200:S263" si="69">IF(LEN($N200)&gt;0,-IPMT(SUM(O200:P200)/12,1,$T$4-$N200+1,$V199),"")</f>
        <v>444.36864840000004</v>
      </c>
      <c r="T200" s="39">
        <f t="shared" si="57"/>
        <v>230.26049050900664</v>
      </c>
      <c r="U200" s="39">
        <f t="shared" si="58"/>
        <v>0</v>
      </c>
      <c r="V200" s="40">
        <f t="shared" si="59"/>
        <v>118189.1</v>
      </c>
    </row>
    <row r="201" spans="1:22" x14ac:dyDescent="0.2">
      <c r="A201" s="50">
        <v>50557</v>
      </c>
      <c r="B201" s="36"/>
      <c r="C201" s="37">
        <f t="shared" ref="C201:C264" si="70">IF(C200&gt;=$I$4,"",C200+1)</f>
        <v>195</v>
      </c>
      <c r="D201" s="48">
        <f t="shared" ref="D201:E216" si="71">D200</f>
        <v>8.0000000000000002E-3</v>
      </c>
      <c r="E201" s="48">
        <f t="shared" si="71"/>
        <v>1.00094E-2</v>
      </c>
      <c r="F201" s="48">
        <f t="shared" si="60"/>
        <v>1.8009400000000002E-2</v>
      </c>
      <c r="G201" s="38">
        <f t="shared" ref="G201:G264" si="72">IF(LEN($C201)&gt;0,SUM($H201:$I201),"")</f>
        <v>445.19090509238754</v>
      </c>
      <c r="H201" s="39">
        <f t="shared" ref="H201:H264" si="73">IF(LEN($C201)&gt;0,-IPMT(SUM(D201:E201)/12,1,$I$4-$C201+1,$K200),"")</f>
        <v>155.27209421500001</v>
      </c>
      <c r="I201" s="39">
        <f t="shared" ref="I201:I264" si="74">IF(LEN($C201)&gt;0,-PPMT(SUM(D201:E201)/12,1,$I$4-$C201+1,$K200),"")</f>
        <v>289.9188108773875</v>
      </c>
      <c r="J201" s="39">
        <v>0</v>
      </c>
      <c r="K201" s="40">
        <f t="shared" ref="K201:K264" si="75">IF(LEN($C201)&gt;0,ROUND($K200-$I201,2),"")-J201</f>
        <v>103170.78</v>
      </c>
      <c r="L201" s="39">
        <f t="shared" si="68"/>
        <v>229.43823661646843</v>
      </c>
      <c r="M201" s="36"/>
      <c r="N201" s="37">
        <f t="shared" ref="N201:N264" si="76">IF(N200&gt;=$T$4,"",N200+1)</f>
        <v>195</v>
      </c>
      <c r="O201" s="48">
        <f t="shared" ref="O201:P216" si="77">O200</f>
        <v>8.0000000000000002E-3</v>
      </c>
      <c r="P201" s="48">
        <f t="shared" si="77"/>
        <v>3.703E-2</v>
      </c>
      <c r="Q201" s="48">
        <f t="shared" si="61"/>
        <v>4.5030000000000001E-2</v>
      </c>
      <c r="R201" s="38">
        <f t="shared" ref="R201:R264" si="78">IF(LEN($N201)&gt;0,SUM($S201:$T201),"")</f>
        <v>674.62914170885597</v>
      </c>
      <c r="S201" s="39">
        <f t="shared" si="69"/>
        <v>443.50459775000002</v>
      </c>
      <c r="T201" s="39">
        <f t="shared" ref="T201:T264" si="79">IF(LEN($N201)&gt;0,-PPMT(SUM(O201:P201)/12,1,$T$4-$N201+1,$V200),"")</f>
        <v>231.12454395885595</v>
      </c>
      <c r="U201" s="39">
        <f t="shared" ref="U201:U264" si="80">J201</f>
        <v>0</v>
      </c>
      <c r="V201" s="40">
        <f t="shared" ref="V201:V264" si="81">IF(LEN($N201)&gt;0,ROUND($V200-$T201,2),"")-U201</f>
        <v>117957.98</v>
      </c>
    </row>
    <row r="202" spans="1:22" x14ac:dyDescent="0.2">
      <c r="A202" s="50">
        <v>50587</v>
      </c>
      <c r="B202" s="36"/>
      <c r="C202" s="37">
        <f t="shared" si="70"/>
        <v>196</v>
      </c>
      <c r="D202" s="48">
        <f t="shared" si="71"/>
        <v>8.0000000000000002E-3</v>
      </c>
      <c r="E202" s="48">
        <f t="shared" si="71"/>
        <v>1.00094E-2</v>
      </c>
      <c r="F202" s="48">
        <f t="shared" si="60"/>
        <v>1.8009400000000002E-2</v>
      </c>
      <c r="G202" s="38">
        <f t="shared" si="72"/>
        <v>445.19089996122</v>
      </c>
      <c r="H202" s="39">
        <f t="shared" si="73"/>
        <v>154.83698711100001</v>
      </c>
      <c r="I202" s="39">
        <f t="shared" si="74"/>
        <v>290.35391285021996</v>
      </c>
      <c r="J202" s="39">
        <v>0</v>
      </c>
      <c r="K202" s="40">
        <f t="shared" si="75"/>
        <v>102880.43</v>
      </c>
      <c r="L202" s="39">
        <f t="shared" si="68"/>
        <v>229.43826773559522</v>
      </c>
      <c r="M202" s="36"/>
      <c r="N202" s="37">
        <f t="shared" si="76"/>
        <v>196</v>
      </c>
      <c r="O202" s="48">
        <f t="shared" si="77"/>
        <v>8.0000000000000002E-3</v>
      </c>
      <c r="P202" s="48">
        <f t="shared" si="77"/>
        <v>3.703E-2</v>
      </c>
      <c r="Q202" s="48">
        <f t="shared" si="61"/>
        <v>4.5030000000000001E-2</v>
      </c>
      <c r="R202" s="38">
        <f t="shared" si="78"/>
        <v>674.62916769681522</v>
      </c>
      <c r="S202" s="39">
        <f t="shared" si="69"/>
        <v>442.63731995000001</v>
      </c>
      <c r="T202" s="39">
        <f t="shared" si="79"/>
        <v>231.99184774681518</v>
      </c>
      <c r="U202" s="39">
        <f t="shared" si="80"/>
        <v>0</v>
      </c>
      <c r="V202" s="40">
        <f t="shared" si="81"/>
        <v>117725.99</v>
      </c>
    </row>
    <row r="203" spans="1:22" x14ac:dyDescent="0.2">
      <c r="A203" s="50">
        <v>50618</v>
      </c>
      <c r="B203" s="36"/>
      <c r="C203" s="37">
        <f t="shared" si="70"/>
        <v>197</v>
      </c>
      <c r="D203" s="48">
        <f t="shared" si="71"/>
        <v>8.0000000000000002E-3</v>
      </c>
      <c r="E203" s="48">
        <f t="shared" si="71"/>
        <v>1.00094E-2</v>
      </c>
      <c r="F203" s="48">
        <f t="shared" si="60"/>
        <v>1.8009400000000002E-2</v>
      </c>
      <c r="G203" s="38">
        <f t="shared" si="72"/>
        <v>445.19091689316093</v>
      </c>
      <c r="H203" s="39">
        <f t="shared" si="73"/>
        <v>154.40123467016667</v>
      </c>
      <c r="I203" s="39">
        <f t="shared" si="74"/>
        <v>290.78968222299426</v>
      </c>
      <c r="J203" s="39">
        <v>0</v>
      </c>
      <c r="K203" s="40">
        <f t="shared" si="75"/>
        <v>102589.64</v>
      </c>
      <c r="L203" s="39">
        <f t="shared" si="68"/>
        <v>229.43826139217362</v>
      </c>
      <c r="M203" s="36"/>
      <c r="N203" s="37">
        <f t="shared" si="76"/>
        <v>197</v>
      </c>
      <c r="O203" s="48">
        <f t="shared" si="77"/>
        <v>8.0000000000000002E-3</v>
      </c>
      <c r="P203" s="48">
        <f t="shared" si="77"/>
        <v>3.703E-2</v>
      </c>
      <c r="Q203" s="48">
        <f t="shared" si="61"/>
        <v>4.5030000000000001E-2</v>
      </c>
      <c r="R203" s="38">
        <f t="shared" si="78"/>
        <v>674.62917828533455</v>
      </c>
      <c r="S203" s="39">
        <f t="shared" si="69"/>
        <v>441.76677747500003</v>
      </c>
      <c r="T203" s="39">
        <f t="shared" si="79"/>
        <v>232.86240081033455</v>
      </c>
      <c r="U203" s="39">
        <f t="shared" si="80"/>
        <v>0</v>
      </c>
      <c r="V203" s="40">
        <f t="shared" si="81"/>
        <v>117493.13</v>
      </c>
    </row>
    <row r="204" spans="1:22" x14ac:dyDescent="0.2">
      <c r="A204" s="50">
        <v>50649</v>
      </c>
      <c r="B204" s="36"/>
      <c r="C204" s="37">
        <f t="shared" si="70"/>
        <v>198</v>
      </c>
      <c r="D204" s="48">
        <f t="shared" si="71"/>
        <v>8.0000000000000002E-3</v>
      </c>
      <c r="E204" s="48">
        <f t="shared" si="71"/>
        <v>1.00094E-2</v>
      </c>
      <c r="F204" s="48">
        <f t="shared" si="60"/>
        <v>1.8009400000000002E-2</v>
      </c>
      <c r="G204" s="38">
        <f t="shared" si="72"/>
        <v>445.19091551415784</v>
      </c>
      <c r="H204" s="39">
        <f t="shared" si="73"/>
        <v>153.96482188466666</v>
      </c>
      <c r="I204" s="39">
        <f t="shared" si="74"/>
        <v>291.22609362949117</v>
      </c>
      <c r="J204" s="39">
        <v>0</v>
      </c>
      <c r="K204" s="40">
        <f t="shared" si="75"/>
        <v>102298.41</v>
      </c>
      <c r="L204" s="39">
        <f t="shared" si="68"/>
        <v>229.43827655629536</v>
      </c>
      <c r="M204" s="36"/>
      <c r="N204" s="37">
        <f t="shared" si="76"/>
        <v>198</v>
      </c>
      <c r="O204" s="48">
        <f t="shared" si="77"/>
        <v>8.0000000000000002E-3</v>
      </c>
      <c r="P204" s="48">
        <f t="shared" si="77"/>
        <v>3.703E-2</v>
      </c>
      <c r="Q204" s="48">
        <f t="shared" si="61"/>
        <v>4.5030000000000001E-2</v>
      </c>
      <c r="R204" s="38">
        <f t="shared" si="78"/>
        <v>674.6291920704532</v>
      </c>
      <c r="S204" s="39">
        <f t="shared" si="69"/>
        <v>440.89297032500002</v>
      </c>
      <c r="T204" s="39">
        <f t="shared" si="79"/>
        <v>233.73622174545318</v>
      </c>
      <c r="U204" s="39">
        <f t="shared" si="80"/>
        <v>0</v>
      </c>
      <c r="V204" s="40">
        <f t="shared" si="81"/>
        <v>117259.39</v>
      </c>
    </row>
    <row r="205" spans="1:22" x14ac:dyDescent="0.2">
      <c r="A205" s="50">
        <v>50679</v>
      </c>
      <c r="B205" s="36"/>
      <c r="C205" s="37">
        <f t="shared" si="70"/>
        <v>199</v>
      </c>
      <c r="D205" s="48">
        <f t="shared" si="71"/>
        <v>8.0000000000000002E-3</v>
      </c>
      <c r="E205" s="48">
        <f t="shared" si="71"/>
        <v>1.00094E-2</v>
      </c>
      <c r="F205" s="48">
        <f t="shared" si="60"/>
        <v>1.8009400000000002E-2</v>
      </c>
      <c r="G205" s="38">
        <f t="shared" si="72"/>
        <v>445.1908985140833</v>
      </c>
      <c r="H205" s="39">
        <f t="shared" si="73"/>
        <v>153.52774875450001</v>
      </c>
      <c r="I205" s="39">
        <f t="shared" si="74"/>
        <v>291.66314975958329</v>
      </c>
      <c r="J205" s="39">
        <v>0</v>
      </c>
      <c r="K205" s="40">
        <f t="shared" si="75"/>
        <v>102006.75</v>
      </c>
      <c r="L205" s="39">
        <f t="shared" si="68"/>
        <v>229.4382718189147</v>
      </c>
      <c r="M205" s="36"/>
      <c r="N205" s="37">
        <f t="shared" si="76"/>
        <v>199</v>
      </c>
      <c r="O205" s="48">
        <f t="shared" si="77"/>
        <v>8.0000000000000002E-3</v>
      </c>
      <c r="P205" s="48">
        <f t="shared" si="77"/>
        <v>3.703E-2</v>
      </c>
      <c r="Q205" s="48">
        <f t="shared" si="61"/>
        <v>4.5030000000000001E-2</v>
      </c>
      <c r="R205" s="38">
        <f t="shared" si="78"/>
        <v>674.629170332998</v>
      </c>
      <c r="S205" s="39">
        <f t="shared" si="69"/>
        <v>440.01586097500001</v>
      </c>
      <c r="T205" s="39">
        <f t="shared" si="79"/>
        <v>234.61330935799802</v>
      </c>
      <c r="U205" s="39">
        <f t="shared" si="80"/>
        <v>0</v>
      </c>
      <c r="V205" s="40">
        <f t="shared" si="81"/>
        <v>117024.78</v>
      </c>
    </row>
    <row r="206" spans="1:22" x14ac:dyDescent="0.2">
      <c r="A206" s="50">
        <v>50710</v>
      </c>
      <c r="B206" s="36"/>
      <c r="C206" s="37">
        <f t="shared" si="70"/>
        <v>200</v>
      </c>
      <c r="D206" s="48">
        <f t="shared" si="71"/>
        <v>8.0000000000000002E-3</v>
      </c>
      <c r="E206" s="48">
        <f t="shared" si="71"/>
        <v>1.00094E-2</v>
      </c>
      <c r="F206" s="48">
        <f t="shared" si="60"/>
        <v>1.8009400000000002E-2</v>
      </c>
      <c r="G206" s="38">
        <f t="shared" si="72"/>
        <v>445.19091226066723</v>
      </c>
      <c r="H206" s="39">
        <f t="shared" si="73"/>
        <v>153.09003028750001</v>
      </c>
      <c r="I206" s="39">
        <f t="shared" si="74"/>
        <v>292.10088197316719</v>
      </c>
      <c r="J206" s="39">
        <v>0</v>
      </c>
      <c r="K206" s="40">
        <f t="shared" si="75"/>
        <v>101714.65</v>
      </c>
      <c r="L206" s="39">
        <f t="shared" si="68"/>
        <v>229.43827715025179</v>
      </c>
      <c r="M206" s="36"/>
      <c r="N206" s="37">
        <f t="shared" si="76"/>
        <v>200</v>
      </c>
      <c r="O206" s="48">
        <f t="shared" si="77"/>
        <v>8.0000000000000002E-3</v>
      </c>
      <c r="P206" s="48">
        <f t="shared" si="77"/>
        <v>3.703E-2</v>
      </c>
      <c r="Q206" s="48">
        <f t="shared" si="61"/>
        <v>4.5030000000000001E-2</v>
      </c>
      <c r="R206" s="38">
        <f t="shared" si="78"/>
        <v>674.62918941091903</v>
      </c>
      <c r="S206" s="39">
        <f t="shared" si="69"/>
        <v>439.13548695000003</v>
      </c>
      <c r="T206" s="39">
        <f t="shared" si="79"/>
        <v>235.493702460919</v>
      </c>
      <c r="U206" s="39">
        <f t="shared" si="80"/>
        <v>0</v>
      </c>
      <c r="V206" s="40">
        <f t="shared" si="81"/>
        <v>116789.29</v>
      </c>
    </row>
    <row r="207" spans="1:22" x14ac:dyDescent="0.2">
      <c r="A207" s="50">
        <v>50740</v>
      </c>
      <c r="B207" s="36"/>
      <c r="C207" s="37">
        <f t="shared" si="70"/>
        <v>201</v>
      </c>
      <c r="D207" s="48">
        <f t="shared" si="71"/>
        <v>8.0000000000000002E-3</v>
      </c>
      <c r="E207" s="48">
        <f t="shared" si="71"/>
        <v>1.00094E-2</v>
      </c>
      <c r="F207" s="48">
        <f t="shared" si="60"/>
        <v>1.8009400000000002E-2</v>
      </c>
      <c r="G207" s="38">
        <f t="shared" si="72"/>
        <v>445.19091612094138</v>
      </c>
      <c r="H207" s="39">
        <f t="shared" si="73"/>
        <v>152.65165147583338</v>
      </c>
      <c r="I207" s="39">
        <f t="shared" si="74"/>
        <v>292.53926464510801</v>
      </c>
      <c r="J207" s="39">
        <v>0</v>
      </c>
      <c r="K207" s="40">
        <f t="shared" si="75"/>
        <v>101422.11</v>
      </c>
      <c r="L207" s="39">
        <f t="shared" si="68"/>
        <v>229.43829467711231</v>
      </c>
      <c r="M207" s="36"/>
      <c r="N207" s="37">
        <f t="shared" si="76"/>
        <v>201</v>
      </c>
      <c r="O207" s="48">
        <f t="shared" si="77"/>
        <v>8.0000000000000002E-3</v>
      </c>
      <c r="P207" s="48">
        <f t="shared" si="77"/>
        <v>3.703E-2</v>
      </c>
      <c r="Q207" s="48">
        <f t="shared" si="61"/>
        <v>4.5030000000000001E-2</v>
      </c>
      <c r="R207" s="38">
        <f t="shared" si="78"/>
        <v>674.62921079805369</v>
      </c>
      <c r="S207" s="39">
        <f t="shared" si="69"/>
        <v>438.25181072499998</v>
      </c>
      <c r="T207" s="39">
        <f t="shared" si="79"/>
        <v>236.37740007305371</v>
      </c>
      <c r="U207" s="39">
        <f t="shared" si="80"/>
        <v>0</v>
      </c>
      <c r="V207" s="40">
        <f t="shared" si="81"/>
        <v>116552.91</v>
      </c>
    </row>
    <row r="208" spans="1:22" x14ac:dyDescent="0.2">
      <c r="A208" s="50">
        <v>50771</v>
      </c>
      <c r="B208" s="36"/>
      <c r="C208" s="37">
        <f t="shared" si="70"/>
        <v>202</v>
      </c>
      <c r="D208" s="48">
        <f t="shared" si="71"/>
        <v>8.0000000000000002E-3</v>
      </c>
      <c r="E208" s="48">
        <f t="shared" si="71"/>
        <v>1.00094E-2</v>
      </c>
      <c r="F208" s="48">
        <f t="shared" si="60"/>
        <v>1.8009400000000002E-2</v>
      </c>
      <c r="G208" s="38">
        <f t="shared" si="72"/>
        <v>445.1909128931116</v>
      </c>
      <c r="H208" s="39">
        <f t="shared" si="73"/>
        <v>152.21261231950001</v>
      </c>
      <c r="I208" s="39">
        <f t="shared" si="74"/>
        <v>292.97830057361159</v>
      </c>
      <c r="J208" s="39">
        <v>0</v>
      </c>
      <c r="K208" s="40">
        <f t="shared" si="75"/>
        <v>101129.13</v>
      </c>
      <c r="L208" s="39">
        <f t="shared" si="68"/>
        <v>229.4382828560976</v>
      </c>
      <c r="M208" s="36"/>
      <c r="N208" s="37">
        <f t="shared" si="76"/>
        <v>202</v>
      </c>
      <c r="O208" s="48">
        <f t="shared" si="77"/>
        <v>8.0000000000000002E-3</v>
      </c>
      <c r="P208" s="48">
        <f t="shared" si="77"/>
        <v>3.703E-2</v>
      </c>
      <c r="Q208" s="48">
        <f t="shared" si="61"/>
        <v>4.5030000000000001E-2</v>
      </c>
      <c r="R208" s="38">
        <f t="shared" si="78"/>
        <v>674.6291957492092</v>
      </c>
      <c r="S208" s="39">
        <f t="shared" si="69"/>
        <v>437.36479477500006</v>
      </c>
      <c r="T208" s="39">
        <f t="shared" si="79"/>
        <v>237.2644009742092</v>
      </c>
      <c r="U208" s="39">
        <f t="shared" si="80"/>
        <v>0</v>
      </c>
      <c r="V208" s="40">
        <f t="shared" si="81"/>
        <v>116315.65</v>
      </c>
    </row>
    <row r="209" spans="1:22" x14ac:dyDescent="0.2">
      <c r="A209" s="50">
        <v>50802</v>
      </c>
      <c r="B209" s="36"/>
      <c r="C209" s="37">
        <f t="shared" si="70"/>
        <v>203</v>
      </c>
      <c r="D209" s="48">
        <f t="shared" si="71"/>
        <v>8.0000000000000002E-3</v>
      </c>
      <c r="E209" s="48">
        <f t="shared" si="71"/>
        <v>1.00094E-2</v>
      </c>
      <c r="F209" s="48">
        <f t="shared" si="60"/>
        <v>1.8009400000000002E-2</v>
      </c>
      <c r="G209" s="38">
        <f t="shared" si="72"/>
        <v>445.19090541189252</v>
      </c>
      <c r="H209" s="39">
        <f t="shared" si="73"/>
        <v>151.7729128185</v>
      </c>
      <c r="I209" s="39">
        <f t="shared" si="74"/>
        <v>293.41799259339251</v>
      </c>
      <c r="J209" s="39">
        <v>0</v>
      </c>
      <c r="K209" s="40">
        <f t="shared" si="75"/>
        <v>100835.71</v>
      </c>
      <c r="L209" s="39">
        <f t="shared" si="68"/>
        <v>229.4383158629085</v>
      </c>
      <c r="M209" s="36"/>
      <c r="N209" s="37">
        <f t="shared" si="76"/>
        <v>203</v>
      </c>
      <c r="O209" s="48">
        <f t="shared" si="77"/>
        <v>8.0000000000000002E-3</v>
      </c>
      <c r="P209" s="48">
        <f t="shared" si="77"/>
        <v>3.703E-2</v>
      </c>
      <c r="Q209" s="48">
        <f t="shared" si="61"/>
        <v>4.5030000000000001E-2</v>
      </c>
      <c r="R209" s="38">
        <f t="shared" si="78"/>
        <v>674.62922127480101</v>
      </c>
      <c r="S209" s="39">
        <f t="shared" si="69"/>
        <v>436.47447662499997</v>
      </c>
      <c r="T209" s="39">
        <f t="shared" si="79"/>
        <v>238.15474464980099</v>
      </c>
      <c r="U209" s="39">
        <f t="shared" si="80"/>
        <v>0</v>
      </c>
      <c r="V209" s="40">
        <f t="shared" si="81"/>
        <v>116077.5</v>
      </c>
    </row>
    <row r="210" spans="1:22" x14ac:dyDescent="0.2">
      <c r="A210" s="50">
        <v>50830</v>
      </c>
      <c r="B210" s="36"/>
      <c r="C210" s="41">
        <f t="shared" si="70"/>
        <v>204</v>
      </c>
      <c r="D210" s="42">
        <f t="shared" si="71"/>
        <v>8.0000000000000002E-3</v>
      </c>
      <c r="E210" s="42">
        <f t="shared" si="71"/>
        <v>1.00094E-2</v>
      </c>
      <c r="F210" s="42">
        <f t="shared" si="60"/>
        <v>1.8009400000000002E-2</v>
      </c>
      <c r="G210" s="43">
        <f t="shared" si="72"/>
        <v>445.19089654916775</v>
      </c>
      <c r="H210" s="44">
        <f t="shared" si="73"/>
        <v>151.33255297283335</v>
      </c>
      <c r="I210" s="44">
        <f t="shared" si="74"/>
        <v>293.85834357633439</v>
      </c>
      <c r="J210" s="44">
        <v>0</v>
      </c>
      <c r="K210" s="45">
        <f t="shared" si="75"/>
        <v>100541.85</v>
      </c>
      <c r="L210" s="39">
        <f t="shared" si="68"/>
        <v>229.43835230099921</v>
      </c>
      <c r="M210" s="36"/>
      <c r="N210" s="41">
        <f t="shared" si="76"/>
        <v>204</v>
      </c>
      <c r="O210" s="42">
        <f t="shared" si="77"/>
        <v>8.0000000000000002E-3</v>
      </c>
      <c r="P210" s="42">
        <f t="shared" si="77"/>
        <v>3.703E-2</v>
      </c>
      <c r="Q210" s="42">
        <f t="shared" si="61"/>
        <v>4.5030000000000001E-2</v>
      </c>
      <c r="R210" s="43">
        <f t="shared" si="78"/>
        <v>674.62924885016696</v>
      </c>
      <c r="S210" s="44">
        <f t="shared" si="69"/>
        <v>435.58081875000011</v>
      </c>
      <c r="T210" s="44">
        <f t="shared" si="79"/>
        <v>239.04843010016685</v>
      </c>
      <c r="U210" s="44">
        <f t="shared" si="80"/>
        <v>0</v>
      </c>
      <c r="V210" s="45">
        <f t="shared" si="81"/>
        <v>115838.45</v>
      </c>
    </row>
    <row r="211" spans="1:22" x14ac:dyDescent="0.2">
      <c r="A211" s="50">
        <v>50861</v>
      </c>
      <c r="B211" s="36">
        <v>18</v>
      </c>
      <c r="C211" s="37">
        <f t="shared" si="70"/>
        <v>205</v>
      </c>
      <c r="D211" s="48">
        <f t="shared" si="71"/>
        <v>8.0000000000000002E-3</v>
      </c>
      <c r="E211" s="48">
        <f t="shared" si="71"/>
        <v>1.00094E-2</v>
      </c>
      <c r="F211" s="48">
        <f t="shared" ref="F211:F274" si="82">D211+E211</f>
        <v>1.8009400000000002E-2</v>
      </c>
      <c r="G211" s="38">
        <f t="shared" si="72"/>
        <v>445.19088921466255</v>
      </c>
      <c r="H211" s="39">
        <f t="shared" si="73"/>
        <v>150.89153278250004</v>
      </c>
      <c r="I211" s="39">
        <f t="shared" si="74"/>
        <v>294.29935643216254</v>
      </c>
      <c r="J211" s="39">
        <v>0</v>
      </c>
      <c r="K211" s="40">
        <f t="shared" si="75"/>
        <v>100247.55</v>
      </c>
      <c r="L211" s="39">
        <f t="shared" si="68"/>
        <v>229.4383504925961</v>
      </c>
      <c r="M211" s="36">
        <v>18</v>
      </c>
      <c r="N211" s="37">
        <f t="shared" si="76"/>
        <v>205</v>
      </c>
      <c r="O211" s="48">
        <f t="shared" si="77"/>
        <v>8.0000000000000002E-3</v>
      </c>
      <c r="P211" s="48">
        <f t="shared" si="77"/>
        <v>3.703E-2</v>
      </c>
      <c r="Q211" s="48">
        <f t="shared" ref="Q211:Q274" si="83">O211+P211</f>
        <v>4.5030000000000001E-2</v>
      </c>
      <c r="R211" s="38">
        <f t="shared" si="78"/>
        <v>674.62923970725865</v>
      </c>
      <c r="S211" s="39">
        <f t="shared" si="69"/>
        <v>434.68378362499999</v>
      </c>
      <c r="T211" s="39">
        <f t="shared" si="79"/>
        <v>239.9454560822586</v>
      </c>
      <c r="U211" s="39">
        <f t="shared" si="80"/>
        <v>0</v>
      </c>
      <c r="V211" s="40">
        <f t="shared" si="81"/>
        <v>115598.5</v>
      </c>
    </row>
    <row r="212" spans="1:22" x14ac:dyDescent="0.2">
      <c r="A212" s="50">
        <v>50891</v>
      </c>
      <c r="B212" s="36"/>
      <c r="C212" s="37">
        <f t="shared" si="70"/>
        <v>206</v>
      </c>
      <c r="D212" s="48">
        <f t="shared" si="71"/>
        <v>8.0000000000000002E-3</v>
      </c>
      <c r="E212" s="48">
        <f t="shared" si="71"/>
        <v>1.00094E-2</v>
      </c>
      <c r="F212" s="48">
        <f t="shared" si="82"/>
        <v>1.8009400000000002E-2</v>
      </c>
      <c r="G212" s="38">
        <f t="shared" si="72"/>
        <v>445.19088635663218</v>
      </c>
      <c r="H212" s="39">
        <f t="shared" si="73"/>
        <v>150.44985224750005</v>
      </c>
      <c r="I212" s="39">
        <f t="shared" si="74"/>
        <v>294.7410341091321</v>
      </c>
      <c r="J212" s="39">
        <v>0</v>
      </c>
      <c r="K212" s="40">
        <f t="shared" si="75"/>
        <v>99952.81</v>
      </c>
      <c r="L212" s="39">
        <f t="shared" si="68"/>
        <v>229.43832683246535</v>
      </c>
      <c r="M212" s="36"/>
      <c r="N212" s="37">
        <f t="shared" si="76"/>
        <v>206</v>
      </c>
      <c r="O212" s="48">
        <f t="shared" si="77"/>
        <v>8.0000000000000002E-3</v>
      </c>
      <c r="P212" s="48">
        <f t="shared" si="77"/>
        <v>3.703E-2</v>
      </c>
      <c r="Q212" s="48">
        <f t="shared" si="83"/>
        <v>4.5030000000000001E-2</v>
      </c>
      <c r="R212" s="38">
        <f t="shared" si="78"/>
        <v>674.62921318909753</v>
      </c>
      <c r="S212" s="39">
        <f t="shared" si="69"/>
        <v>433.78337125000002</v>
      </c>
      <c r="T212" s="39">
        <f t="shared" si="79"/>
        <v>240.84584193909745</v>
      </c>
      <c r="U212" s="39">
        <f t="shared" si="80"/>
        <v>0</v>
      </c>
      <c r="V212" s="40">
        <f t="shared" si="81"/>
        <v>115357.65</v>
      </c>
    </row>
    <row r="213" spans="1:22" x14ac:dyDescent="0.2">
      <c r="A213" s="50">
        <v>50922</v>
      </c>
      <c r="B213" s="36"/>
      <c r="C213" s="37">
        <f t="shared" si="70"/>
        <v>207</v>
      </c>
      <c r="D213" s="48">
        <f t="shared" si="71"/>
        <v>8.0000000000000002E-3</v>
      </c>
      <c r="E213" s="48">
        <f t="shared" si="71"/>
        <v>1.00094E-2</v>
      </c>
      <c r="F213" s="48">
        <f t="shared" si="82"/>
        <v>1.8009400000000002E-2</v>
      </c>
      <c r="G213" s="38">
        <f t="shared" si="72"/>
        <v>445.19089096256533</v>
      </c>
      <c r="H213" s="39">
        <f t="shared" si="73"/>
        <v>150.00751136783333</v>
      </c>
      <c r="I213" s="39">
        <f t="shared" si="74"/>
        <v>295.183379594732</v>
      </c>
      <c r="J213" s="39">
        <v>0</v>
      </c>
      <c r="K213" s="40">
        <f t="shared" si="75"/>
        <v>99657.63</v>
      </c>
      <c r="L213" s="39">
        <f t="shared" si="68"/>
        <v>229.43829790955562</v>
      </c>
      <c r="M213" s="36"/>
      <c r="N213" s="37">
        <f t="shared" si="76"/>
        <v>207</v>
      </c>
      <c r="O213" s="48">
        <f t="shared" si="77"/>
        <v>8.0000000000000002E-3</v>
      </c>
      <c r="P213" s="48">
        <f t="shared" si="77"/>
        <v>3.703E-2</v>
      </c>
      <c r="Q213" s="48">
        <f t="shared" si="83"/>
        <v>4.5030000000000001E-2</v>
      </c>
      <c r="R213" s="38">
        <f t="shared" si="78"/>
        <v>674.62918887212095</v>
      </c>
      <c r="S213" s="39">
        <f t="shared" si="69"/>
        <v>432.87958162499996</v>
      </c>
      <c r="T213" s="39">
        <f t="shared" si="79"/>
        <v>241.74960724712105</v>
      </c>
      <c r="U213" s="39">
        <f t="shared" si="80"/>
        <v>0</v>
      </c>
      <c r="V213" s="40">
        <f t="shared" si="81"/>
        <v>115115.9</v>
      </c>
    </row>
    <row r="214" spans="1:22" x14ac:dyDescent="0.2">
      <c r="A214" s="50">
        <v>50952</v>
      </c>
      <c r="B214" s="36"/>
      <c r="C214" s="37">
        <f t="shared" si="70"/>
        <v>208</v>
      </c>
      <c r="D214" s="48">
        <f t="shared" si="71"/>
        <v>8.0000000000000002E-3</v>
      </c>
      <c r="E214" s="48">
        <f t="shared" si="71"/>
        <v>1.00094E-2</v>
      </c>
      <c r="F214" s="48">
        <f t="shared" si="82"/>
        <v>1.8009400000000002E-2</v>
      </c>
      <c r="G214" s="38">
        <f t="shared" si="72"/>
        <v>445.19090605990255</v>
      </c>
      <c r="H214" s="39">
        <f t="shared" si="73"/>
        <v>149.56451014350003</v>
      </c>
      <c r="I214" s="39">
        <f t="shared" si="74"/>
        <v>295.62639591640254</v>
      </c>
      <c r="J214" s="39">
        <v>0</v>
      </c>
      <c r="K214" s="40">
        <f t="shared" si="75"/>
        <v>99362</v>
      </c>
      <c r="L214" s="39">
        <f t="shared" si="68"/>
        <v>229.43828051051594</v>
      </c>
      <c r="M214" s="36"/>
      <c r="N214" s="37">
        <f t="shared" si="76"/>
        <v>208</v>
      </c>
      <c r="O214" s="48">
        <f t="shared" si="77"/>
        <v>8.0000000000000002E-3</v>
      </c>
      <c r="P214" s="48">
        <f t="shared" si="77"/>
        <v>3.703E-2</v>
      </c>
      <c r="Q214" s="48">
        <f t="shared" si="83"/>
        <v>4.5030000000000001E-2</v>
      </c>
      <c r="R214" s="38">
        <f t="shared" si="78"/>
        <v>674.62918657041848</v>
      </c>
      <c r="S214" s="39">
        <f t="shared" si="69"/>
        <v>431.97241474999998</v>
      </c>
      <c r="T214" s="39">
        <f t="shared" si="79"/>
        <v>242.6567718204185</v>
      </c>
      <c r="U214" s="39">
        <f t="shared" si="80"/>
        <v>0</v>
      </c>
      <c r="V214" s="40">
        <f t="shared" si="81"/>
        <v>114873.24</v>
      </c>
    </row>
    <row r="215" spans="1:22" x14ac:dyDescent="0.2">
      <c r="A215" s="50">
        <v>50983</v>
      </c>
      <c r="B215" s="36"/>
      <c r="C215" s="37">
        <f t="shared" si="70"/>
        <v>209</v>
      </c>
      <c r="D215" s="48">
        <f t="shared" si="71"/>
        <v>8.0000000000000002E-3</v>
      </c>
      <c r="E215" s="48">
        <f t="shared" si="71"/>
        <v>1.00094E-2</v>
      </c>
      <c r="F215" s="48">
        <f t="shared" si="82"/>
        <v>1.8009400000000002E-2</v>
      </c>
      <c r="G215" s="38">
        <f t="shared" si="72"/>
        <v>445.19088991182593</v>
      </c>
      <c r="H215" s="39">
        <f t="shared" si="73"/>
        <v>149.12083356666668</v>
      </c>
      <c r="I215" s="39">
        <f t="shared" si="74"/>
        <v>296.07005634515923</v>
      </c>
      <c r="J215" s="39">
        <v>0</v>
      </c>
      <c r="K215" s="40">
        <f t="shared" si="75"/>
        <v>99065.93</v>
      </c>
      <c r="L215" s="39">
        <f t="shared" si="68"/>
        <v>229.43827770009455</v>
      </c>
      <c r="M215" s="36"/>
      <c r="N215" s="37">
        <f t="shared" si="76"/>
        <v>209</v>
      </c>
      <c r="O215" s="48">
        <f t="shared" si="77"/>
        <v>8.0000000000000002E-3</v>
      </c>
      <c r="P215" s="48">
        <f t="shared" si="77"/>
        <v>3.703E-2</v>
      </c>
      <c r="Q215" s="48">
        <f t="shared" si="83"/>
        <v>4.5030000000000001E-2</v>
      </c>
      <c r="R215" s="38">
        <f t="shared" si="78"/>
        <v>674.62916761192048</v>
      </c>
      <c r="S215" s="39">
        <f t="shared" si="69"/>
        <v>431.06183310000006</v>
      </c>
      <c r="T215" s="39">
        <f t="shared" si="79"/>
        <v>243.56733451192039</v>
      </c>
      <c r="U215" s="39">
        <f t="shared" si="80"/>
        <v>0</v>
      </c>
      <c r="V215" s="40">
        <f t="shared" si="81"/>
        <v>114629.67</v>
      </c>
    </row>
    <row r="216" spans="1:22" x14ac:dyDescent="0.2">
      <c r="A216" s="50">
        <v>51014</v>
      </c>
      <c r="B216" s="36"/>
      <c r="C216" s="37">
        <f t="shared" si="70"/>
        <v>210</v>
      </c>
      <c r="D216" s="48">
        <f t="shared" si="71"/>
        <v>8.0000000000000002E-3</v>
      </c>
      <c r="E216" s="48">
        <f t="shared" si="71"/>
        <v>1.00094E-2</v>
      </c>
      <c r="F216" s="48">
        <f t="shared" si="82"/>
        <v>1.8009400000000002E-2</v>
      </c>
      <c r="G216" s="38">
        <f t="shared" si="72"/>
        <v>445.19089016503472</v>
      </c>
      <c r="H216" s="39">
        <f t="shared" si="73"/>
        <v>148.67649664516668</v>
      </c>
      <c r="I216" s="39">
        <f t="shared" si="74"/>
        <v>296.51439351986801</v>
      </c>
      <c r="J216" s="39">
        <v>0</v>
      </c>
      <c r="K216" s="40">
        <f t="shared" si="75"/>
        <v>98769.42</v>
      </c>
      <c r="L216" s="39">
        <f t="shared" si="68"/>
        <v>229.43826175970833</v>
      </c>
      <c r="M216" s="36"/>
      <c r="N216" s="37">
        <f t="shared" si="76"/>
        <v>210</v>
      </c>
      <c r="O216" s="48">
        <f t="shared" si="77"/>
        <v>8.0000000000000002E-3</v>
      </c>
      <c r="P216" s="48">
        <f t="shared" si="77"/>
        <v>3.703E-2</v>
      </c>
      <c r="Q216" s="48">
        <f t="shared" si="83"/>
        <v>4.5030000000000001E-2</v>
      </c>
      <c r="R216" s="38">
        <f t="shared" si="78"/>
        <v>674.62915192474304</v>
      </c>
      <c r="S216" s="39">
        <f t="shared" si="69"/>
        <v>430.14783667500001</v>
      </c>
      <c r="T216" s="39">
        <f t="shared" si="79"/>
        <v>244.48131524974306</v>
      </c>
      <c r="U216" s="39">
        <f t="shared" si="80"/>
        <v>0</v>
      </c>
      <c r="V216" s="40">
        <f t="shared" si="81"/>
        <v>114385.19</v>
      </c>
    </row>
    <row r="217" spans="1:22" x14ac:dyDescent="0.2">
      <c r="A217" s="50">
        <v>51044</v>
      </c>
      <c r="B217" s="36"/>
      <c r="C217" s="37">
        <f t="shared" si="70"/>
        <v>211</v>
      </c>
      <c r="D217" s="48">
        <f t="shared" ref="D217:E232" si="84">D216</f>
        <v>8.0000000000000002E-3</v>
      </c>
      <c r="E217" s="48">
        <f t="shared" si="84"/>
        <v>1.00094E-2</v>
      </c>
      <c r="F217" s="48">
        <f t="shared" si="82"/>
        <v>1.8009400000000002E-2</v>
      </c>
      <c r="G217" s="38">
        <f t="shared" si="72"/>
        <v>445.19090996828049</v>
      </c>
      <c r="H217" s="39">
        <f t="shared" si="73"/>
        <v>148.23149937900001</v>
      </c>
      <c r="I217" s="39">
        <f t="shared" si="74"/>
        <v>296.95941058928048</v>
      </c>
      <c r="J217" s="39">
        <v>0</v>
      </c>
      <c r="K217" s="40">
        <f t="shared" si="75"/>
        <v>98472.46</v>
      </c>
      <c r="L217" s="39">
        <f t="shared" si="68"/>
        <v>229.43824971363654</v>
      </c>
      <c r="M217" s="36"/>
      <c r="N217" s="37">
        <f t="shared" si="76"/>
        <v>211</v>
      </c>
      <c r="O217" s="48">
        <f t="shared" ref="O217:P232" si="85">O216</f>
        <v>8.0000000000000002E-3</v>
      </c>
      <c r="P217" s="48">
        <f t="shared" si="85"/>
        <v>3.703E-2</v>
      </c>
      <c r="Q217" s="48">
        <f t="shared" si="83"/>
        <v>4.5030000000000001E-2</v>
      </c>
      <c r="R217" s="38">
        <f t="shared" si="78"/>
        <v>674.62915968191703</v>
      </c>
      <c r="S217" s="39">
        <f t="shared" si="69"/>
        <v>429.230425475</v>
      </c>
      <c r="T217" s="39">
        <f t="shared" si="79"/>
        <v>245.39873420691703</v>
      </c>
      <c r="U217" s="39">
        <f t="shared" si="80"/>
        <v>0</v>
      </c>
      <c r="V217" s="40">
        <f t="shared" si="81"/>
        <v>114139.79</v>
      </c>
    </row>
    <row r="218" spans="1:22" x14ac:dyDescent="0.2">
      <c r="A218" s="50">
        <v>51075</v>
      </c>
      <c r="B218" s="36"/>
      <c r="C218" s="37">
        <f t="shared" si="70"/>
        <v>212</v>
      </c>
      <c r="D218" s="48">
        <f t="shared" si="84"/>
        <v>8.0000000000000002E-3</v>
      </c>
      <c r="E218" s="48">
        <f t="shared" si="84"/>
        <v>1.00094E-2</v>
      </c>
      <c r="F218" s="48">
        <f t="shared" si="82"/>
        <v>1.8009400000000002E-2</v>
      </c>
      <c r="G218" s="38">
        <f t="shared" si="72"/>
        <v>445.19090730357306</v>
      </c>
      <c r="H218" s="39">
        <f t="shared" si="73"/>
        <v>147.78582676033335</v>
      </c>
      <c r="I218" s="39">
        <f t="shared" si="74"/>
        <v>297.40508054323971</v>
      </c>
      <c r="J218" s="39">
        <v>0</v>
      </c>
      <c r="K218" s="40">
        <f t="shared" si="75"/>
        <v>98175.05</v>
      </c>
      <c r="L218" s="39">
        <f t="shared" si="68"/>
        <v>229.43824489680827</v>
      </c>
      <c r="M218" s="36"/>
      <c r="N218" s="37">
        <f t="shared" si="76"/>
        <v>212</v>
      </c>
      <c r="O218" s="48">
        <f t="shared" si="85"/>
        <v>8.0000000000000002E-3</v>
      </c>
      <c r="P218" s="48">
        <f t="shared" si="85"/>
        <v>3.703E-2</v>
      </c>
      <c r="Q218" s="48">
        <f t="shared" si="83"/>
        <v>4.5030000000000001E-2</v>
      </c>
      <c r="R218" s="38">
        <f t="shared" si="78"/>
        <v>674.62915220038133</v>
      </c>
      <c r="S218" s="39">
        <f t="shared" si="69"/>
        <v>428.30956197499995</v>
      </c>
      <c r="T218" s="39">
        <f t="shared" si="79"/>
        <v>246.3195902253814</v>
      </c>
      <c r="U218" s="39">
        <f t="shared" si="80"/>
        <v>0</v>
      </c>
      <c r="V218" s="40">
        <f t="shared" si="81"/>
        <v>113893.47</v>
      </c>
    </row>
    <row r="219" spans="1:22" x14ac:dyDescent="0.2">
      <c r="A219" s="50">
        <v>51105</v>
      </c>
      <c r="B219" s="36"/>
      <c r="C219" s="37">
        <f t="shared" si="70"/>
        <v>213</v>
      </c>
      <c r="D219" s="48">
        <f t="shared" si="84"/>
        <v>8.0000000000000002E-3</v>
      </c>
      <c r="E219" s="48">
        <f t="shared" si="84"/>
        <v>1.00094E-2</v>
      </c>
      <c r="F219" s="48">
        <f t="shared" si="82"/>
        <v>1.8009400000000002E-2</v>
      </c>
      <c r="G219" s="38">
        <f t="shared" si="72"/>
        <v>445.19088499548866</v>
      </c>
      <c r="H219" s="39">
        <f t="shared" si="73"/>
        <v>147.33947878916672</v>
      </c>
      <c r="I219" s="39">
        <f t="shared" si="74"/>
        <v>297.85140620632194</v>
      </c>
      <c r="J219" s="39">
        <v>0</v>
      </c>
      <c r="K219" s="40">
        <f t="shared" si="75"/>
        <v>97877.2</v>
      </c>
      <c r="L219" s="39">
        <f t="shared" si="68"/>
        <v>229.43826477766061</v>
      </c>
      <c r="M219" s="36"/>
      <c r="N219" s="37">
        <f t="shared" si="76"/>
        <v>213</v>
      </c>
      <c r="O219" s="48">
        <f t="shared" si="85"/>
        <v>8.0000000000000002E-3</v>
      </c>
      <c r="P219" s="48">
        <f t="shared" si="85"/>
        <v>3.703E-2</v>
      </c>
      <c r="Q219" s="48">
        <f t="shared" si="83"/>
        <v>4.5030000000000001E-2</v>
      </c>
      <c r="R219" s="38">
        <f t="shared" si="78"/>
        <v>674.62914977314927</v>
      </c>
      <c r="S219" s="39">
        <f t="shared" si="69"/>
        <v>427.38524617500002</v>
      </c>
      <c r="T219" s="39">
        <f t="shared" si="79"/>
        <v>247.24390359814919</v>
      </c>
      <c r="U219" s="39">
        <f t="shared" si="80"/>
        <v>0</v>
      </c>
      <c r="V219" s="40">
        <f t="shared" si="81"/>
        <v>113646.23</v>
      </c>
    </row>
    <row r="220" spans="1:22" x14ac:dyDescent="0.2">
      <c r="A220" s="50">
        <v>51136</v>
      </c>
      <c r="B220" s="36"/>
      <c r="C220" s="37">
        <f t="shared" si="70"/>
        <v>214</v>
      </c>
      <c r="D220" s="48">
        <f t="shared" si="84"/>
        <v>8.0000000000000002E-3</v>
      </c>
      <c r="E220" s="48">
        <f t="shared" si="84"/>
        <v>1.00094E-2</v>
      </c>
      <c r="F220" s="48">
        <f t="shared" si="82"/>
        <v>1.8009400000000002E-2</v>
      </c>
      <c r="G220" s="38">
        <f t="shared" si="72"/>
        <v>445.19089139156699</v>
      </c>
      <c r="H220" s="39">
        <f t="shared" si="73"/>
        <v>146.89247047333333</v>
      </c>
      <c r="I220" s="39">
        <f t="shared" si="74"/>
        <v>298.29842091823366</v>
      </c>
      <c r="J220" s="39">
        <v>0</v>
      </c>
      <c r="K220" s="40">
        <f t="shared" si="75"/>
        <v>97578.9</v>
      </c>
      <c r="L220" s="39">
        <f t="shared" si="68"/>
        <v>229.43828155420465</v>
      </c>
      <c r="M220" s="36"/>
      <c r="N220" s="37">
        <f t="shared" si="76"/>
        <v>214</v>
      </c>
      <c r="O220" s="48">
        <f t="shared" si="85"/>
        <v>8.0000000000000002E-3</v>
      </c>
      <c r="P220" s="48">
        <f t="shared" si="85"/>
        <v>3.703E-2</v>
      </c>
      <c r="Q220" s="48">
        <f t="shared" si="83"/>
        <v>4.5030000000000001E-2</v>
      </c>
      <c r="R220" s="38">
        <f t="shared" si="78"/>
        <v>674.62917294577164</v>
      </c>
      <c r="S220" s="39">
        <f t="shared" si="69"/>
        <v>426.45747807499998</v>
      </c>
      <c r="T220" s="39">
        <f t="shared" si="79"/>
        <v>248.17169487077163</v>
      </c>
      <c r="U220" s="39">
        <f t="shared" si="80"/>
        <v>0</v>
      </c>
      <c r="V220" s="40">
        <f t="shared" si="81"/>
        <v>113398.06</v>
      </c>
    </row>
    <row r="221" spans="1:22" x14ac:dyDescent="0.2">
      <c r="A221" s="50">
        <v>51167</v>
      </c>
      <c r="B221" s="36"/>
      <c r="C221" s="37">
        <f t="shared" si="70"/>
        <v>215</v>
      </c>
      <c r="D221" s="48">
        <f t="shared" si="84"/>
        <v>8.0000000000000002E-3</v>
      </c>
      <c r="E221" s="48">
        <f t="shared" si="84"/>
        <v>1.00094E-2</v>
      </c>
      <c r="F221" s="48">
        <f t="shared" si="82"/>
        <v>1.8009400000000002E-2</v>
      </c>
      <c r="G221" s="38">
        <f t="shared" si="72"/>
        <v>445.19088418721424</v>
      </c>
      <c r="H221" s="39">
        <f t="shared" si="73"/>
        <v>146.44478680500001</v>
      </c>
      <c r="I221" s="39">
        <f t="shared" si="74"/>
        <v>298.74609738221426</v>
      </c>
      <c r="J221" s="39">
        <v>0</v>
      </c>
      <c r="K221" s="40">
        <f t="shared" si="75"/>
        <v>97280.15</v>
      </c>
      <c r="L221" s="39">
        <f t="shared" si="68"/>
        <v>229.4382988417043</v>
      </c>
      <c r="M221" s="36"/>
      <c r="N221" s="37">
        <f t="shared" si="76"/>
        <v>215</v>
      </c>
      <c r="O221" s="48">
        <f t="shared" si="85"/>
        <v>8.0000000000000002E-3</v>
      </c>
      <c r="P221" s="48">
        <f t="shared" si="85"/>
        <v>3.703E-2</v>
      </c>
      <c r="Q221" s="48">
        <f t="shared" si="83"/>
        <v>4.5030000000000001E-2</v>
      </c>
      <c r="R221" s="38">
        <f t="shared" si="78"/>
        <v>674.62918302891853</v>
      </c>
      <c r="S221" s="39">
        <f t="shared" si="69"/>
        <v>425.52622015000003</v>
      </c>
      <c r="T221" s="39">
        <f t="shared" si="79"/>
        <v>249.1029628789185</v>
      </c>
      <c r="U221" s="39">
        <f t="shared" si="80"/>
        <v>0</v>
      </c>
      <c r="V221" s="40">
        <f t="shared" si="81"/>
        <v>113148.96</v>
      </c>
    </row>
    <row r="222" spans="1:22" ht="13.2" thickBot="1" x14ac:dyDescent="0.25">
      <c r="A222" s="50">
        <v>51196</v>
      </c>
      <c r="B222" s="36"/>
      <c r="C222" s="41">
        <f t="shared" si="70"/>
        <v>216</v>
      </c>
      <c r="D222" s="42">
        <f t="shared" si="84"/>
        <v>8.0000000000000002E-3</v>
      </c>
      <c r="E222" s="42">
        <f t="shared" si="84"/>
        <v>1.00094E-2</v>
      </c>
      <c r="F222" s="42">
        <f t="shared" si="82"/>
        <v>1.8009400000000002E-2</v>
      </c>
      <c r="G222" s="43">
        <f t="shared" si="72"/>
        <v>445.19086632735502</v>
      </c>
      <c r="H222" s="44">
        <f t="shared" si="73"/>
        <v>145.99642778416668</v>
      </c>
      <c r="I222" s="44">
        <f t="shared" si="74"/>
        <v>299.19443854318831</v>
      </c>
      <c r="J222" s="44">
        <v>0</v>
      </c>
      <c r="K222" s="45">
        <f t="shared" si="75"/>
        <v>96980.96</v>
      </c>
      <c r="L222" s="39">
        <f t="shared" si="68"/>
        <v>229.43833436716682</v>
      </c>
      <c r="M222" s="36"/>
      <c r="N222" s="41">
        <f t="shared" si="76"/>
        <v>216</v>
      </c>
      <c r="O222" s="42">
        <f t="shared" si="85"/>
        <v>8.0000000000000002E-3</v>
      </c>
      <c r="P222" s="42">
        <f t="shared" si="85"/>
        <v>3.703E-2</v>
      </c>
      <c r="Q222" s="42">
        <f t="shared" si="83"/>
        <v>4.5030000000000001E-2</v>
      </c>
      <c r="R222" s="43">
        <f t="shared" si="78"/>
        <v>674.62920069452184</v>
      </c>
      <c r="S222" s="44">
        <f t="shared" si="69"/>
        <v>424.59147239999999</v>
      </c>
      <c r="T222" s="44">
        <f t="shared" si="79"/>
        <v>250.0377282945218</v>
      </c>
      <c r="U222" s="44">
        <f t="shared" si="80"/>
        <v>0</v>
      </c>
      <c r="V222" s="45">
        <f t="shared" si="81"/>
        <v>112898.92</v>
      </c>
    </row>
    <row r="223" spans="1:22" x14ac:dyDescent="0.2">
      <c r="A223" s="50">
        <v>51227</v>
      </c>
      <c r="B223" s="29">
        <v>19</v>
      </c>
      <c r="C223" s="37">
        <f t="shared" si="70"/>
        <v>217</v>
      </c>
      <c r="D223" s="48">
        <f t="shared" si="84"/>
        <v>8.0000000000000002E-3</v>
      </c>
      <c r="E223" s="48">
        <f t="shared" si="84"/>
        <v>1.00094E-2</v>
      </c>
      <c r="F223" s="48">
        <f t="shared" si="82"/>
        <v>1.8009400000000002E-2</v>
      </c>
      <c r="G223" s="38">
        <f t="shared" si="72"/>
        <v>445.190886702478</v>
      </c>
      <c r="H223" s="39">
        <f t="shared" si="73"/>
        <v>145.54740841866666</v>
      </c>
      <c r="I223" s="39">
        <f t="shared" si="74"/>
        <v>299.64347828381131</v>
      </c>
      <c r="J223" s="39">
        <v>0</v>
      </c>
      <c r="K223" s="40">
        <f t="shared" si="75"/>
        <v>96681.32</v>
      </c>
      <c r="L223" s="39">
        <f t="shared" si="68"/>
        <v>229.43830041743365</v>
      </c>
      <c r="M223" s="29">
        <v>19</v>
      </c>
      <c r="N223" s="37">
        <f t="shared" si="76"/>
        <v>217</v>
      </c>
      <c r="O223" s="48">
        <f t="shared" si="85"/>
        <v>8.0000000000000002E-3</v>
      </c>
      <c r="P223" s="48">
        <f t="shared" si="85"/>
        <v>3.703E-2</v>
      </c>
      <c r="Q223" s="48">
        <f t="shared" si="83"/>
        <v>4.5030000000000001E-2</v>
      </c>
      <c r="R223" s="38">
        <f t="shared" si="78"/>
        <v>674.62918711991165</v>
      </c>
      <c r="S223" s="39">
        <f t="shared" si="69"/>
        <v>423.65319729999999</v>
      </c>
      <c r="T223" s="39">
        <f t="shared" si="79"/>
        <v>250.97598981991166</v>
      </c>
      <c r="U223" s="39">
        <f t="shared" si="80"/>
        <v>0</v>
      </c>
      <c r="V223" s="40">
        <f t="shared" si="81"/>
        <v>112647.94</v>
      </c>
    </row>
    <row r="224" spans="1:22" x14ac:dyDescent="0.2">
      <c r="A224" s="50">
        <v>51257</v>
      </c>
      <c r="B224" s="36"/>
      <c r="C224" s="37">
        <f t="shared" si="70"/>
        <v>218</v>
      </c>
      <c r="D224" s="48">
        <f t="shared" si="84"/>
        <v>8.0000000000000002E-3</v>
      </c>
      <c r="E224" s="48">
        <f t="shared" si="84"/>
        <v>1.00094E-2</v>
      </c>
      <c r="F224" s="48">
        <f t="shared" si="82"/>
        <v>1.8009400000000002E-2</v>
      </c>
      <c r="G224" s="38">
        <f t="shared" si="72"/>
        <v>445.19090271901882</v>
      </c>
      <c r="H224" s="39">
        <f t="shared" si="73"/>
        <v>145.0977137006667</v>
      </c>
      <c r="I224" s="39">
        <f t="shared" si="74"/>
        <v>300.09318901835212</v>
      </c>
      <c r="J224" s="39">
        <v>0</v>
      </c>
      <c r="K224" s="40">
        <f t="shared" si="75"/>
        <v>96381.23</v>
      </c>
      <c r="L224" s="39">
        <f t="shared" si="68"/>
        <v>229.43826038461316</v>
      </c>
      <c r="M224" s="36"/>
      <c r="N224" s="37">
        <f t="shared" si="76"/>
        <v>218</v>
      </c>
      <c r="O224" s="48">
        <f t="shared" si="85"/>
        <v>8.0000000000000002E-3</v>
      </c>
      <c r="P224" s="48">
        <f t="shared" si="85"/>
        <v>3.703E-2</v>
      </c>
      <c r="Q224" s="48">
        <f t="shared" si="83"/>
        <v>4.5030000000000001E-2</v>
      </c>
      <c r="R224" s="38">
        <f t="shared" si="78"/>
        <v>674.62916310363198</v>
      </c>
      <c r="S224" s="39">
        <f t="shared" si="69"/>
        <v>422.71139485000003</v>
      </c>
      <c r="T224" s="39">
        <f t="shared" si="79"/>
        <v>251.91776825363192</v>
      </c>
      <c r="U224" s="39">
        <f t="shared" si="80"/>
        <v>0</v>
      </c>
      <c r="V224" s="40">
        <f t="shared" si="81"/>
        <v>112396.02</v>
      </c>
    </row>
    <row r="225" spans="1:22" x14ac:dyDescent="0.2">
      <c r="A225" s="50">
        <v>51288</v>
      </c>
      <c r="B225" s="36"/>
      <c r="C225" s="37">
        <f t="shared" si="70"/>
        <v>219</v>
      </c>
      <c r="D225" s="48">
        <f t="shared" si="84"/>
        <v>8.0000000000000002E-3</v>
      </c>
      <c r="E225" s="48">
        <f t="shared" si="84"/>
        <v>1.00094E-2</v>
      </c>
      <c r="F225" s="48">
        <f t="shared" si="82"/>
        <v>1.8009400000000002E-2</v>
      </c>
      <c r="G225" s="38">
        <f t="shared" si="72"/>
        <v>445.19091744929352</v>
      </c>
      <c r="H225" s="39">
        <f t="shared" si="73"/>
        <v>144.64734363016669</v>
      </c>
      <c r="I225" s="39">
        <f t="shared" si="74"/>
        <v>300.54357381912683</v>
      </c>
      <c r="J225" s="39">
        <v>0</v>
      </c>
      <c r="K225" s="40">
        <f t="shared" si="75"/>
        <v>96080.69</v>
      </c>
      <c r="L225" s="39">
        <f t="shared" si="68"/>
        <v>229.43823225883597</v>
      </c>
      <c r="M225" s="36"/>
      <c r="N225" s="37">
        <f t="shared" si="76"/>
        <v>219</v>
      </c>
      <c r="O225" s="48">
        <f t="shared" si="85"/>
        <v>8.0000000000000002E-3</v>
      </c>
      <c r="P225" s="48">
        <f t="shared" si="85"/>
        <v>3.703E-2</v>
      </c>
      <c r="Q225" s="48">
        <f t="shared" si="83"/>
        <v>4.5030000000000001E-2</v>
      </c>
      <c r="R225" s="38">
        <f t="shared" si="78"/>
        <v>674.62914970812949</v>
      </c>
      <c r="S225" s="39">
        <f t="shared" si="69"/>
        <v>421.76606505000001</v>
      </c>
      <c r="T225" s="39">
        <f t="shared" si="79"/>
        <v>252.86308465812951</v>
      </c>
      <c r="U225" s="39">
        <f t="shared" si="80"/>
        <v>0</v>
      </c>
      <c r="V225" s="40">
        <f t="shared" si="81"/>
        <v>112143.16</v>
      </c>
    </row>
    <row r="226" spans="1:22" x14ac:dyDescent="0.2">
      <c r="A226" s="50">
        <v>51318</v>
      </c>
      <c r="B226" s="36"/>
      <c r="C226" s="37">
        <f t="shared" si="70"/>
        <v>220</v>
      </c>
      <c r="D226" s="48">
        <f t="shared" si="84"/>
        <v>8.0000000000000002E-3</v>
      </c>
      <c r="E226" s="48">
        <f t="shared" si="84"/>
        <v>1.00094E-2</v>
      </c>
      <c r="F226" s="48">
        <f t="shared" si="82"/>
        <v>1.8009400000000002E-2</v>
      </c>
      <c r="G226" s="38">
        <f t="shared" si="72"/>
        <v>445.1909340086238</v>
      </c>
      <c r="H226" s="39">
        <f t="shared" si="73"/>
        <v>144.19629820716668</v>
      </c>
      <c r="I226" s="39">
        <f t="shared" si="74"/>
        <v>300.99463580145709</v>
      </c>
      <c r="J226" s="39">
        <v>0</v>
      </c>
      <c r="K226" s="40">
        <f t="shared" si="75"/>
        <v>95779.7</v>
      </c>
      <c r="L226" s="39">
        <f t="shared" si="68"/>
        <v>229.43823425614664</v>
      </c>
      <c r="M226" s="36"/>
      <c r="N226" s="37">
        <f t="shared" si="76"/>
        <v>220</v>
      </c>
      <c r="O226" s="48">
        <f t="shared" si="85"/>
        <v>8.0000000000000002E-3</v>
      </c>
      <c r="P226" s="48">
        <f t="shared" si="85"/>
        <v>3.703E-2</v>
      </c>
      <c r="Q226" s="48">
        <f t="shared" si="83"/>
        <v>4.5030000000000001E-2</v>
      </c>
      <c r="R226" s="38">
        <f t="shared" si="78"/>
        <v>674.62916826477044</v>
      </c>
      <c r="S226" s="39">
        <f t="shared" si="69"/>
        <v>420.81720790000008</v>
      </c>
      <c r="T226" s="39">
        <f t="shared" si="79"/>
        <v>253.81196036477041</v>
      </c>
      <c r="U226" s="39">
        <f t="shared" si="80"/>
        <v>0</v>
      </c>
      <c r="V226" s="40">
        <f t="shared" si="81"/>
        <v>111889.35</v>
      </c>
    </row>
    <row r="227" spans="1:22" x14ac:dyDescent="0.2">
      <c r="A227" s="50">
        <v>51349</v>
      </c>
      <c r="B227" s="36"/>
      <c r="C227" s="37">
        <f t="shared" si="70"/>
        <v>221</v>
      </c>
      <c r="D227" s="48">
        <f t="shared" si="84"/>
        <v>8.0000000000000002E-3</v>
      </c>
      <c r="E227" s="48">
        <f t="shared" si="84"/>
        <v>1.00094E-2</v>
      </c>
      <c r="F227" s="48">
        <f t="shared" si="82"/>
        <v>1.8009400000000002E-2</v>
      </c>
      <c r="G227" s="38">
        <f t="shared" si="72"/>
        <v>445.19095555616343</v>
      </c>
      <c r="H227" s="39">
        <f t="shared" si="73"/>
        <v>143.74457743166667</v>
      </c>
      <c r="I227" s="39">
        <f t="shared" si="74"/>
        <v>301.44637812449679</v>
      </c>
      <c r="J227" s="39">
        <v>0</v>
      </c>
      <c r="K227" s="40">
        <f t="shared" si="75"/>
        <v>95478.25</v>
      </c>
      <c r="L227" s="39">
        <f t="shared" si="68"/>
        <v>229.43822452849224</v>
      </c>
      <c r="M227" s="36"/>
      <c r="N227" s="37">
        <f t="shared" si="76"/>
        <v>221</v>
      </c>
      <c r="O227" s="48">
        <f t="shared" si="85"/>
        <v>8.0000000000000002E-3</v>
      </c>
      <c r="P227" s="48">
        <f t="shared" si="85"/>
        <v>3.703E-2</v>
      </c>
      <c r="Q227" s="48">
        <f t="shared" si="83"/>
        <v>4.5030000000000001E-2</v>
      </c>
      <c r="R227" s="38">
        <f t="shared" si="78"/>
        <v>674.62918008465567</v>
      </c>
      <c r="S227" s="39">
        <f t="shared" si="69"/>
        <v>419.86478587500005</v>
      </c>
      <c r="T227" s="39">
        <f t="shared" si="79"/>
        <v>254.76439420965568</v>
      </c>
      <c r="U227" s="39">
        <f t="shared" si="80"/>
        <v>0</v>
      </c>
      <c r="V227" s="40">
        <f t="shared" si="81"/>
        <v>111634.59</v>
      </c>
    </row>
    <row r="228" spans="1:22" x14ac:dyDescent="0.2">
      <c r="A228" s="50">
        <v>51380</v>
      </c>
      <c r="B228" s="36"/>
      <c r="C228" s="37">
        <f t="shared" si="70"/>
        <v>222</v>
      </c>
      <c r="D228" s="48">
        <f t="shared" si="84"/>
        <v>8.0000000000000002E-3</v>
      </c>
      <c r="E228" s="48">
        <f t="shared" si="84"/>
        <v>1.00094E-2</v>
      </c>
      <c r="F228" s="48">
        <f t="shared" si="82"/>
        <v>1.8009400000000002E-2</v>
      </c>
      <c r="G228" s="38">
        <f t="shared" si="72"/>
        <v>445.19093866827376</v>
      </c>
      <c r="H228" s="39">
        <f t="shared" si="73"/>
        <v>143.29216629583334</v>
      </c>
      <c r="I228" s="39">
        <f t="shared" si="74"/>
        <v>301.89877237244042</v>
      </c>
      <c r="J228" s="39">
        <v>0</v>
      </c>
      <c r="K228" s="40">
        <f t="shared" si="75"/>
        <v>95176.35</v>
      </c>
      <c r="L228" s="39">
        <f t="shared" si="68"/>
        <v>229.43826797143237</v>
      </c>
      <c r="M228" s="36"/>
      <c r="N228" s="37">
        <f t="shared" si="76"/>
        <v>222</v>
      </c>
      <c r="O228" s="48">
        <f t="shared" si="85"/>
        <v>8.0000000000000002E-3</v>
      </c>
      <c r="P228" s="48">
        <f t="shared" si="85"/>
        <v>3.703E-2</v>
      </c>
      <c r="Q228" s="48">
        <f t="shared" si="83"/>
        <v>4.5030000000000001E-2</v>
      </c>
      <c r="R228" s="38">
        <f t="shared" si="78"/>
        <v>674.62920663970613</v>
      </c>
      <c r="S228" s="39">
        <f t="shared" si="69"/>
        <v>418.90879897500002</v>
      </c>
      <c r="T228" s="39">
        <f t="shared" si="79"/>
        <v>255.72040766470613</v>
      </c>
      <c r="U228" s="39">
        <f t="shared" si="80"/>
        <v>0</v>
      </c>
      <c r="V228" s="40">
        <f t="shared" si="81"/>
        <v>111378.87</v>
      </c>
    </row>
    <row r="229" spans="1:22" x14ac:dyDescent="0.2">
      <c r="A229" s="50">
        <v>51410</v>
      </c>
      <c r="B229" s="36"/>
      <c r="C229" s="37">
        <f t="shared" si="70"/>
        <v>223</v>
      </c>
      <c r="D229" s="48">
        <f t="shared" si="84"/>
        <v>8.0000000000000002E-3</v>
      </c>
      <c r="E229" s="48">
        <f t="shared" si="84"/>
        <v>1.00094E-2</v>
      </c>
      <c r="F229" s="48">
        <f t="shared" si="82"/>
        <v>1.8009400000000002E-2</v>
      </c>
      <c r="G229" s="38">
        <f t="shared" si="72"/>
        <v>445.19093292599996</v>
      </c>
      <c r="H229" s="39">
        <f t="shared" si="73"/>
        <v>142.83907980750001</v>
      </c>
      <c r="I229" s="39">
        <f t="shared" si="74"/>
        <v>302.35185311849995</v>
      </c>
      <c r="J229" s="39">
        <v>0</v>
      </c>
      <c r="K229" s="40">
        <f t="shared" si="75"/>
        <v>94874</v>
      </c>
      <c r="L229" s="39">
        <f t="shared" si="68"/>
        <v>229.43827618295836</v>
      </c>
      <c r="M229" s="36"/>
      <c r="N229" s="37">
        <f t="shared" si="76"/>
        <v>223</v>
      </c>
      <c r="O229" s="48">
        <f t="shared" si="85"/>
        <v>8.0000000000000002E-3</v>
      </c>
      <c r="P229" s="48">
        <f t="shared" si="85"/>
        <v>3.703E-2</v>
      </c>
      <c r="Q229" s="48">
        <f t="shared" si="83"/>
        <v>4.5030000000000001E-2</v>
      </c>
      <c r="R229" s="38">
        <f t="shared" si="78"/>
        <v>674.62920910895832</v>
      </c>
      <c r="S229" s="39">
        <f t="shared" si="69"/>
        <v>417.94920967500002</v>
      </c>
      <c r="T229" s="39">
        <f t="shared" si="79"/>
        <v>256.6799994339583</v>
      </c>
      <c r="U229" s="39">
        <f t="shared" si="80"/>
        <v>0</v>
      </c>
      <c r="V229" s="40">
        <f t="shared" si="81"/>
        <v>111122.19</v>
      </c>
    </row>
    <row r="230" spans="1:22" x14ac:dyDescent="0.2">
      <c r="A230" s="50">
        <v>51441</v>
      </c>
      <c r="B230" s="36"/>
      <c r="C230" s="37">
        <f t="shared" si="70"/>
        <v>224</v>
      </c>
      <c r="D230" s="48">
        <f t="shared" si="84"/>
        <v>8.0000000000000002E-3</v>
      </c>
      <c r="E230" s="48">
        <f t="shared" si="84"/>
        <v>1.00094E-2</v>
      </c>
      <c r="F230" s="48">
        <f t="shared" si="82"/>
        <v>1.8009400000000002E-2</v>
      </c>
      <c r="G230" s="38">
        <f t="shared" si="72"/>
        <v>445.19094162165487</v>
      </c>
      <c r="H230" s="39">
        <f t="shared" si="73"/>
        <v>142.38531796666666</v>
      </c>
      <c r="I230" s="39">
        <f t="shared" si="74"/>
        <v>302.80562365498821</v>
      </c>
      <c r="J230" s="39">
        <v>0</v>
      </c>
      <c r="K230" s="40">
        <f t="shared" si="75"/>
        <v>94571.19</v>
      </c>
      <c r="L230" s="39">
        <f t="shared" si="68"/>
        <v>229.43826748386715</v>
      </c>
      <c r="M230" s="36"/>
      <c r="N230" s="37">
        <f t="shared" si="76"/>
        <v>224</v>
      </c>
      <c r="O230" s="48">
        <f t="shared" si="85"/>
        <v>8.0000000000000002E-3</v>
      </c>
      <c r="P230" s="48">
        <f t="shared" si="85"/>
        <v>3.703E-2</v>
      </c>
      <c r="Q230" s="48">
        <f t="shared" si="83"/>
        <v>4.5030000000000001E-2</v>
      </c>
      <c r="R230" s="38">
        <f t="shared" si="78"/>
        <v>674.62920910552202</v>
      </c>
      <c r="S230" s="39">
        <f t="shared" si="69"/>
        <v>416.98601797500004</v>
      </c>
      <c r="T230" s="39">
        <f t="shared" si="79"/>
        <v>257.64319113052193</v>
      </c>
      <c r="U230" s="39">
        <f t="shared" si="80"/>
        <v>0</v>
      </c>
      <c r="V230" s="40">
        <f t="shared" si="81"/>
        <v>110864.55</v>
      </c>
    </row>
    <row r="231" spans="1:22" x14ac:dyDescent="0.2">
      <c r="A231" s="50">
        <v>51471</v>
      </c>
      <c r="B231" s="36"/>
      <c r="C231" s="37">
        <f t="shared" si="70"/>
        <v>225</v>
      </c>
      <c r="D231" s="48">
        <f t="shared" si="84"/>
        <v>8.0000000000000002E-3</v>
      </c>
      <c r="E231" s="48">
        <f t="shared" si="84"/>
        <v>1.00094E-2</v>
      </c>
      <c r="F231" s="48">
        <f t="shared" si="82"/>
        <v>1.8009400000000002E-2</v>
      </c>
      <c r="G231" s="38">
        <f t="shared" si="72"/>
        <v>445.19092102014764</v>
      </c>
      <c r="H231" s="39">
        <f t="shared" si="73"/>
        <v>141.93086576550002</v>
      </c>
      <c r="I231" s="39">
        <f t="shared" si="74"/>
        <v>303.26005525464763</v>
      </c>
      <c r="J231" s="39">
        <v>0</v>
      </c>
      <c r="K231" s="40">
        <f t="shared" si="75"/>
        <v>94267.93</v>
      </c>
      <c r="L231" s="39">
        <f t="shared" si="68"/>
        <v>229.43830750393425</v>
      </c>
      <c r="M231" s="36"/>
      <c r="N231" s="37">
        <f t="shared" si="76"/>
        <v>225</v>
      </c>
      <c r="O231" s="48">
        <f t="shared" si="85"/>
        <v>8.0000000000000002E-3</v>
      </c>
      <c r="P231" s="48">
        <f t="shared" si="85"/>
        <v>3.703E-2</v>
      </c>
      <c r="Q231" s="48">
        <f t="shared" si="83"/>
        <v>4.5030000000000001E-2</v>
      </c>
      <c r="R231" s="38">
        <f t="shared" si="78"/>
        <v>674.6292285240819</v>
      </c>
      <c r="S231" s="39">
        <f t="shared" si="69"/>
        <v>416.01922387499997</v>
      </c>
      <c r="T231" s="39">
        <f t="shared" si="79"/>
        <v>258.61000464908193</v>
      </c>
      <c r="U231" s="39">
        <f t="shared" si="80"/>
        <v>0</v>
      </c>
      <c r="V231" s="40">
        <f t="shared" si="81"/>
        <v>110605.94</v>
      </c>
    </row>
    <row r="232" spans="1:22" x14ac:dyDescent="0.2">
      <c r="A232" s="50">
        <v>51502</v>
      </c>
      <c r="B232" s="36"/>
      <c r="C232" s="37">
        <f t="shared" si="70"/>
        <v>226</v>
      </c>
      <c r="D232" s="48">
        <f t="shared" si="84"/>
        <v>8.0000000000000002E-3</v>
      </c>
      <c r="E232" s="48">
        <f t="shared" si="84"/>
        <v>1.00094E-2</v>
      </c>
      <c r="F232" s="48">
        <f t="shared" si="82"/>
        <v>1.8009400000000002E-2</v>
      </c>
      <c r="G232" s="38">
        <f t="shared" si="72"/>
        <v>445.19092128109389</v>
      </c>
      <c r="H232" s="39">
        <f t="shared" si="73"/>
        <v>141.47573821183335</v>
      </c>
      <c r="I232" s="39">
        <f t="shared" si="74"/>
        <v>303.71518306926055</v>
      </c>
      <c r="J232" s="39">
        <v>0</v>
      </c>
      <c r="K232" s="40">
        <f t="shared" si="75"/>
        <v>93964.21</v>
      </c>
      <c r="L232" s="39">
        <f t="shared" si="68"/>
        <v>229.4383072713448</v>
      </c>
      <c r="M232" s="36"/>
      <c r="N232" s="37">
        <f t="shared" si="76"/>
        <v>226</v>
      </c>
      <c r="O232" s="48">
        <f t="shared" si="85"/>
        <v>8.0000000000000002E-3</v>
      </c>
      <c r="P232" s="48">
        <f t="shared" si="85"/>
        <v>3.703E-2</v>
      </c>
      <c r="Q232" s="48">
        <f t="shared" si="83"/>
        <v>4.5030000000000001E-2</v>
      </c>
      <c r="R232" s="38">
        <f t="shared" si="78"/>
        <v>674.62922855243869</v>
      </c>
      <c r="S232" s="39">
        <f t="shared" si="69"/>
        <v>415.04878985000011</v>
      </c>
      <c r="T232" s="39">
        <f t="shared" si="79"/>
        <v>259.58043870243853</v>
      </c>
      <c r="U232" s="39">
        <f t="shared" si="80"/>
        <v>0</v>
      </c>
      <c r="V232" s="40">
        <f t="shared" si="81"/>
        <v>110346.36</v>
      </c>
    </row>
    <row r="233" spans="1:22" x14ac:dyDescent="0.2">
      <c r="A233" s="50">
        <v>51533</v>
      </c>
      <c r="B233" s="36"/>
      <c r="C233" s="37">
        <f t="shared" si="70"/>
        <v>227</v>
      </c>
      <c r="D233" s="48">
        <f t="shared" ref="D233:E248" si="86">D232</f>
        <v>8.0000000000000002E-3</v>
      </c>
      <c r="E233" s="48">
        <f t="shared" si="86"/>
        <v>1.00094E-2</v>
      </c>
      <c r="F233" s="48">
        <f t="shared" si="82"/>
        <v>1.8009400000000002E-2</v>
      </c>
      <c r="G233" s="38">
        <f t="shared" si="72"/>
        <v>445.19089845906706</v>
      </c>
      <c r="H233" s="39">
        <f t="shared" si="73"/>
        <v>141.01992029783335</v>
      </c>
      <c r="I233" s="39">
        <f t="shared" si="74"/>
        <v>304.17097816123368</v>
      </c>
      <c r="J233" s="39">
        <v>0</v>
      </c>
      <c r="K233" s="40">
        <f t="shared" si="75"/>
        <v>93660.04</v>
      </c>
      <c r="L233" s="39">
        <f t="shared" si="68"/>
        <v>229.43833277548515</v>
      </c>
      <c r="M233" s="36"/>
      <c r="N233" s="37">
        <f t="shared" si="76"/>
        <v>227</v>
      </c>
      <c r="O233" s="48">
        <f t="shared" ref="O233:P248" si="87">O232</f>
        <v>8.0000000000000002E-3</v>
      </c>
      <c r="P233" s="48">
        <f t="shared" si="87"/>
        <v>3.703E-2</v>
      </c>
      <c r="Q233" s="48">
        <f t="shared" si="83"/>
        <v>4.5030000000000001E-2</v>
      </c>
      <c r="R233" s="38">
        <f t="shared" si="78"/>
        <v>674.62923123455221</v>
      </c>
      <c r="S233" s="39">
        <f t="shared" si="69"/>
        <v>414.07471589999994</v>
      </c>
      <c r="T233" s="39">
        <f t="shared" si="79"/>
        <v>260.55451533455226</v>
      </c>
      <c r="U233" s="39">
        <f t="shared" si="80"/>
        <v>0</v>
      </c>
      <c r="V233" s="40">
        <f t="shared" si="81"/>
        <v>110085.81</v>
      </c>
    </row>
    <row r="234" spans="1:22" x14ac:dyDescent="0.2">
      <c r="A234" s="50">
        <v>51561</v>
      </c>
      <c r="B234" s="36"/>
      <c r="C234" s="41">
        <f t="shared" si="70"/>
        <v>228</v>
      </c>
      <c r="D234" s="42">
        <f t="shared" si="86"/>
        <v>8.0000000000000002E-3</v>
      </c>
      <c r="E234" s="42">
        <f t="shared" si="86"/>
        <v>1.00094E-2</v>
      </c>
      <c r="F234" s="42">
        <f t="shared" si="82"/>
        <v>1.8009400000000002E-2</v>
      </c>
      <c r="G234" s="43">
        <f t="shared" si="72"/>
        <v>445.19090310852562</v>
      </c>
      <c r="H234" s="44">
        <f t="shared" si="73"/>
        <v>140.56342703133333</v>
      </c>
      <c r="I234" s="44">
        <f t="shared" si="74"/>
        <v>304.62747607719228</v>
      </c>
      <c r="J234" s="44">
        <v>0</v>
      </c>
      <c r="K234" s="45">
        <f t="shared" si="75"/>
        <v>93355.41</v>
      </c>
      <c r="L234" s="39">
        <f t="shared" si="68"/>
        <v>229.43835579695724</v>
      </c>
      <c r="M234" s="36"/>
      <c r="N234" s="41">
        <f t="shared" si="76"/>
        <v>228</v>
      </c>
      <c r="O234" s="42">
        <f t="shared" si="87"/>
        <v>8.0000000000000002E-3</v>
      </c>
      <c r="P234" s="42">
        <f t="shared" si="87"/>
        <v>3.703E-2</v>
      </c>
      <c r="Q234" s="42">
        <f t="shared" si="83"/>
        <v>4.5030000000000001E-2</v>
      </c>
      <c r="R234" s="43">
        <f t="shared" si="78"/>
        <v>674.62925890548286</v>
      </c>
      <c r="S234" s="44">
        <f t="shared" si="69"/>
        <v>413.09700202499999</v>
      </c>
      <c r="T234" s="44">
        <f t="shared" si="79"/>
        <v>261.53225688048281</v>
      </c>
      <c r="U234" s="44">
        <f t="shared" si="80"/>
        <v>0</v>
      </c>
      <c r="V234" s="45">
        <f t="shared" si="81"/>
        <v>109824.28</v>
      </c>
    </row>
    <row r="235" spans="1:22" x14ac:dyDescent="0.2">
      <c r="A235" s="50">
        <v>51592</v>
      </c>
      <c r="B235" s="36">
        <v>20</v>
      </c>
      <c r="C235" s="37">
        <f t="shared" si="70"/>
        <v>229</v>
      </c>
      <c r="D235" s="48">
        <f t="shared" si="86"/>
        <v>8.0000000000000002E-3</v>
      </c>
      <c r="E235" s="48">
        <f t="shared" si="86"/>
        <v>1.00094E-2</v>
      </c>
      <c r="F235" s="48">
        <f t="shared" si="82"/>
        <v>1.8009400000000002E-2</v>
      </c>
      <c r="G235" s="38">
        <f t="shared" si="72"/>
        <v>445.19089107250716</v>
      </c>
      <c r="H235" s="39">
        <f t="shared" si="73"/>
        <v>140.10624340450002</v>
      </c>
      <c r="I235" s="39">
        <f t="shared" si="74"/>
        <v>305.08464766800711</v>
      </c>
      <c r="J235" s="39">
        <v>0</v>
      </c>
      <c r="K235" s="40">
        <f t="shared" si="75"/>
        <v>93050.33</v>
      </c>
      <c r="L235" s="39">
        <f t="shared" si="68"/>
        <v>229.4383816965551</v>
      </c>
      <c r="M235" s="36">
        <v>20</v>
      </c>
      <c r="N235" s="37">
        <f t="shared" si="76"/>
        <v>229</v>
      </c>
      <c r="O235" s="48">
        <f t="shared" si="87"/>
        <v>8.0000000000000002E-3</v>
      </c>
      <c r="P235" s="48">
        <f t="shared" si="87"/>
        <v>3.703E-2</v>
      </c>
      <c r="Q235" s="48">
        <f t="shared" si="83"/>
        <v>4.5030000000000001E-2</v>
      </c>
      <c r="R235" s="38">
        <f t="shared" si="78"/>
        <v>674.62927276906225</v>
      </c>
      <c r="S235" s="39">
        <f t="shared" si="69"/>
        <v>412.11561069999999</v>
      </c>
      <c r="T235" s="39">
        <f t="shared" si="79"/>
        <v>262.51366206906232</v>
      </c>
      <c r="U235" s="39">
        <f t="shared" si="80"/>
        <v>0</v>
      </c>
      <c r="V235" s="40">
        <f t="shared" si="81"/>
        <v>109561.77</v>
      </c>
    </row>
    <row r="236" spans="1:22" x14ac:dyDescent="0.2">
      <c r="A236" s="50">
        <v>51622</v>
      </c>
      <c r="B236" s="36"/>
      <c r="C236" s="37">
        <f t="shared" si="70"/>
        <v>230</v>
      </c>
      <c r="D236" s="48">
        <f t="shared" si="86"/>
        <v>8.0000000000000002E-3</v>
      </c>
      <c r="E236" s="48">
        <f t="shared" si="86"/>
        <v>1.00094E-2</v>
      </c>
      <c r="F236" s="48">
        <f t="shared" si="82"/>
        <v>1.8009400000000002E-2</v>
      </c>
      <c r="G236" s="38">
        <f t="shared" si="72"/>
        <v>445.19091330885567</v>
      </c>
      <c r="H236" s="39">
        <f t="shared" si="73"/>
        <v>139.64838442516668</v>
      </c>
      <c r="I236" s="39">
        <f t="shared" si="74"/>
        <v>305.54252888368899</v>
      </c>
      <c r="J236" s="39">
        <v>0</v>
      </c>
      <c r="K236" s="40">
        <f t="shared" si="75"/>
        <v>92744.79</v>
      </c>
      <c r="L236" s="39">
        <f t="shared" si="68"/>
        <v>229.43838200948699</v>
      </c>
      <c r="M236" s="36"/>
      <c r="N236" s="37">
        <f t="shared" si="76"/>
        <v>230</v>
      </c>
      <c r="O236" s="48">
        <f t="shared" si="87"/>
        <v>8.0000000000000002E-3</v>
      </c>
      <c r="P236" s="48">
        <f t="shared" si="87"/>
        <v>3.703E-2</v>
      </c>
      <c r="Q236" s="48">
        <f t="shared" si="83"/>
        <v>4.5030000000000001E-2</v>
      </c>
      <c r="R236" s="38">
        <f t="shared" si="78"/>
        <v>674.62929531834266</v>
      </c>
      <c r="S236" s="39">
        <f t="shared" si="69"/>
        <v>411.13054192500005</v>
      </c>
      <c r="T236" s="39">
        <f t="shared" si="79"/>
        <v>263.49875339334267</v>
      </c>
      <c r="U236" s="39">
        <f t="shared" si="80"/>
        <v>0</v>
      </c>
      <c r="V236" s="40">
        <f t="shared" si="81"/>
        <v>109298.27</v>
      </c>
    </row>
    <row r="237" spans="1:22" x14ac:dyDescent="0.2">
      <c r="A237" s="50">
        <v>51653</v>
      </c>
      <c r="B237" s="36"/>
      <c r="C237" s="37">
        <f t="shared" si="70"/>
        <v>231</v>
      </c>
      <c r="D237" s="48">
        <f t="shared" si="86"/>
        <v>8.0000000000000002E-3</v>
      </c>
      <c r="E237" s="48">
        <f t="shared" si="86"/>
        <v>1.00094E-2</v>
      </c>
      <c r="F237" s="48">
        <f t="shared" si="82"/>
        <v>1.8009400000000002E-2</v>
      </c>
      <c r="G237" s="38">
        <f t="shared" si="72"/>
        <v>445.19092544793182</v>
      </c>
      <c r="H237" s="39">
        <f t="shared" si="73"/>
        <v>139.18983508549999</v>
      </c>
      <c r="I237" s="39">
        <f t="shared" si="74"/>
        <v>306.0010903624318</v>
      </c>
      <c r="J237" s="39">
        <v>0</v>
      </c>
      <c r="K237" s="40">
        <f t="shared" si="75"/>
        <v>92438.79</v>
      </c>
      <c r="L237" s="39">
        <f t="shared" si="68"/>
        <v>229.43836217589421</v>
      </c>
      <c r="M237" s="36"/>
      <c r="N237" s="37">
        <f t="shared" si="76"/>
        <v>231</v>
      </c>
      <c r="O237" s="48">
        <f t="shared" si="87"/>
        <v>8.0000000000000002E-3</v>
      </c>
      <c r="P237" s="48">
        <f t="shared" si="87"/>
        <v>3.703E-2</v>
      </c>
      <c r="Q237" s="48">
        <f t="shared" si="83"/>
        <v>4.5030000000000001E-2</v>
      </c>
      <c r="R237" s="38">
        <f t="shared" si="78"/>
        <v>674.62928762382603</v>
      </c>
      <c r="S237" s="39">
        <f t="shared" si="69"/>
        <v>410.14175817500006</v>
      </c>
      <c r="T237" s="39">
        <f t="shared" si="79"/>
        <v>264.48752944882597</v>
      </c>
      <c r="U237" s="39">
        <f t="shared" si="80"/>
        <v>0</v>
      </c>
      <c r="V237" s="40">
        <f t="shared" si="81"/>
        <v>109033.78</v>
      </c>
    </row>
    <row r="238" spans="1:22" x14ac:dyDescent="0.2">
      <c r="A238" s="50">
        <v>51683</v>
      </c>
      <c r="B238" s="36"/>
      <c r="C238" s="37">
        <f t="shared" si="70"/>
        <v>232</v>
      </c>
      <c r="D238" s="48">
        <f t="shared" si="86"/>
        <v>8.0000000000000002E-3</v>
      </c>
      <c r="E238" s="48">
        <f t="shared" si="86"/>
        <v>1.00094E-2</v>
      </c>
      <c r="F238" s="48">
        <f t="shared" si="82"/>
        <v>1.8009400000000002E-2</v>
      </c>
      <c r="G238" s="38">
        <f t="shared" si="72"/>
        <v>445.19093069918472</v>
      </c>
      <c r="H238" s="39">
        <f t="shared" si="73"/>
        <v>138.73059538550004</v>
      </c>
      <c r="I238" s="39">
        <f t="shared" si="74"/>
        <v>306.46033531368471</v>
      </c>
      <c r="J238" s="39">
        <v>0</v>
      </c>
      <c r="K238" s="40">
        <f t="shared" si="75"/>
        <v>92132.33</v>
      </c>
      <c r="L238" s="39">
        <f t="shared" si="68"/>
        <v>229.43834163849669</v>
      </c>
      <c r="M238" s="36"/>
      <c r="N238" s="37">
        <f t="shared" si="76"/>
        <v>232</v>
      </c>
      <c r="O238" s="48">
        <f t="shared" si="87"/>
        <v>8.0000000000000002E-3</v>
      </c>
      <c r="P238" s="48">
        <f t="shared" si="87"/>
        <v>3.703E-2</v>
      </c>
      <c r="Q238" s="48">
        <f t="shared" si="83"/>
        <v>4.5030000000000001E-2</v>
      </c>
      <c r="R238" s="38">
        <f t="shared" si="78"/>
        <v>674.62927233768141</v>
      </c>
      <c r="S238" s="39">
        <f t="shared" si="69"/>
        <v>409.14925945000005</v>
      </c>
      <c r="T238" s="39">
        <f t="shared" si="79"/>
        <v>265.48001288768137</v>
      </c>
      <c r="U238" s="39">
        <f t="shared" si="80"/>
        <v>0</v>
      </c>
      <c r="V238" s="40">
        <f t="shared" si="81"/>
        <v>108768.3</v>
      </c>
    </row>
    <row r="239" spans="1:22" x14ac:dyDescent="0.2">
      <c r="A239" s="50">
        <v>51714</v>
      </c>
      <c r="B239" s="36"/>
      <c r="C239" s="37">
        <f t="shared" si="70"/>
        <v>233</v>
      </c>
      <c r="D239" s="48">
        <f t="shared" si="86"/>
        <v>8.0000000000000002E-3</v>
      </c>
      <c r="E239" s="48">
        <f t="shared" si="86"/>
        <v>1.00094E-2</v>
      </c>
      <c r="F239" s="48">
        <f t="shared" si="82"/>
        <v>1.8009400000000002E-2</v>
      </c>
      <c r="G239" s="38">
        <f t="shared" si="72"/>
        <v>445.19093231944782</v>
      </c>
      <c r="H239" s="39">
        <f t="shared" si="73"/>
        <v>138.27066532516668</v>
      </c>
      <c r="I239" s="39">
        <f t="shared" si="74"/>
        <v>306.92026699428112</v>
      </c>
      <c r="J239" s="39">
        <v>0</v>
      </c>
      <c r="K239" s="40">
        <f t="shared" si="75"/>
        <v>91825.41</v>
      </c>
      <c r="L239" s="39">
        <f t="shared" si="68"/>
        <v>229.43834009816862</v>
      </c>
      <c r="M239" s="36"/>
      <c r="N239" s="37">
        <f t="shared" si="76"/>
        <v>233</v>
      </c>
      <c r="O239" s="48">
        <f t="shared" si="87"/>
        <v>8.0000000000000002E-3</v>
      </c>
      <c r="P239" s="48">
        <f t="shared" si="87"/>
        <v>3.703E-2</v>
      </c>
      <c r="Q239" s="48">
        <f t="shared" si="83"/>
        <v>4.5030000000000001E-2</v>
      </c>
      <c r="R239" s="38">
        <f t="shared" si="78"/>
        <v>674.62927241761645</v>
      </c>
      <c r="S239" s="39">
        <f t="shared" si="69"/>
        <v>408.15304575000005</v>
      </c>
      <c r="T239" s="39">
        <f t="shared" si="79"/>
        <v>266.4762266676164</v>
      </c>
      <c r="U239" s="39">
        <f t="shared" si="80"/>
        <v>0</v>
      </c>
      <c r="V239" s="40">
        <f t="shared" si="81"/>
        <v>108501.82</v>
      </c>
    </row>
    <row r="240" spans="1:22" x14ac:dyDescent="0.2">
      <c r="A240" s="50">
        <v>51745</v>
      </c>
      <c r="B240" s="36"/>
      <c r="C240" s="37">
        <f t="shared" si="70"/>
        <v>234</v>
      </c>
      <c r="D240" s="48">
        <f t="shared" si="86"/>
        <v>8.0000000000000002E-3</v>
      </c>
      <c r="E240" s="48">
        <f t="shared" si="86"/>
        <v>1.00094E-2</v>
      </c>
      <c r="F240" s="48">
        <f t="shared" si="82"/>
        <v>1.8009400000000002E-2</v>
      </c>
      <c r="G240" s="38">
        <f t="shared" si="72"/>
        <v>445.19093361389821</v>
      </c>
      <c r="H240" s="39">
        <f t="shared" si="73"/>
        <v>137.81004490450002</v>
      </c>
      <c r="I240" s="39">
        <f t="shared" si="74"/>
        <v>307.38088870939816</v>
      </c>
      <c r="J240" s="39">
        <v>0</v>
      </c>
      <c r="K240" s="40">
        <f t="shared" si="75"/>
        <v>91518.03</v>
      </c>
      <c r="L240" s="39">
        <f t="shared" si="68"/>
        <v>229.43831534235699</v>
      </c>
      <c r="M240" s="36"/>
      <c r="N240" s="37">
        <f t="shared" si="76"/>
        <v>234</v>
      </c>
      <c r="O240" s="48">
        <f t="shared" si="87"/>
        <v>8.0000000000000002E-3</v>
      </c>
      <c r="P240" s="48">
        <f t="shared" si="87"/>
        <v>3.703E-2</v>
      </c>
      <c r="Q240" s="48">
        <f t="shared" si="83"/>
        <v>4.5030000000000001E-2</v>
      </c>
      <c r="R240" s="38">
        <f t="shared" si="78"/>
        <v>674.6292489562552</v>
      </c>
      <c r="S240" s="39">
        <f t="shared" si="69"/>
        <v>407.15307955000003</v>
      </c>
      <c r="T240" s="39">
        <f t="shared" si="79"/>
        <v>267.47616940625517</v>
      </c>
      <c r="U240" s="39">
        <f t="shared" si="80"/>
        <v>0</v>
      </c>
      <c r="V240" s="40">
        <f t="shared" si="81"/>
        <v>108234.34</v>
      </c>
    </row>
    <row r="241" spans="1:22" x14ac:dyDescent="0.2">
      <c r="A241" s="50">
        <v>51775</v>
      </c>
      <c r="B241" s="36"/>
      <c r="C241" s="37">
        <f t="shared" si="70"/>
        <v>235</v>
      </c>
      <c r="D241" s="48">
        <f t="shared" si="86"/>
        <v>8.0000000000000002E-3</v>
      </c>
      <c r="E241" s="48">
        <f t="shared" si="86"/>
        <v>1.00094E-2</v>
      </c>
      <c r="F241" s="48">
        <f t="shared" si="82"/>
        <v>1.8009400000000002E-2</v>
      </c>
      <c r="G241" s="38">
        <f t="shared" si="72"/>
        <v>445.19093793703939</v>
      </c>
      <c r="H241" s="39">
        <f t="shared" si="73"/>
        <v>137.34873412350004</v>
      </c>
      <c r="I241" s="39">
        <f t="shared" si="74"/>
        <v>307.84220381353936</v>
      </c>
      <c r="J241" s="39">
        <v>0</v>
      </c>
      <c r="K241" s="40">
        <f t="shared" si="75"/>
        <v>91210.19</v>
      </c>
      <c r="L241" s="39">
        <f t="shared" si="68"/>
        <v>229.43828714296274</v>
      </c>
      <c r="M241" s="36"/>
      <c r="N241" s="37">
        <f t="shared" si="76"/>
        <v>235</v>
      </c>
      <c r="O241" s="48">
        <f t="shared" si="87"/>
        <v>8.0000000000000002E-3</v>
      </c>
      <c r="P241" s="48">
        <f t="shared" si="87"/>
        <v>3.703E-2</v>
      </c>
      <c r="Q241" s="48">
        <f t="shared" si="83"/>
        <v>4.5030000000000001E-2</v>
      </c>
      <c r="R241" s="38">
        <f t="shared" si="78"/>
        <v>674.62922508000213</v>
      </c>
      <c r="S241" s="39">
        <f t="shared" si="69"/>
        <v>406.14936084999999</v>
      </c>
      <c r="T241" s="39">
        <f t="shared" si="79"/>
        <v>268.47986423000214</v>
      </c>
      <c r="U241" s="39">
        <f t="shared" si="80"/>
        <v>0</v>
      </c>
      <c r="V241" s="40">
        <f t="shared" si="81"/>
        <v>107965.86</v>
      </c>
    </row>
    <row r="242" spans="1:22" x14ac:dyDescent="0.2">
      <c r="A242" s="50">
        <v>51806</v>
      </c>
      <c r="B242" s="36"/>
      <c r="C242" s="37">
        <f t="shared" si="70"/>
        <v>236</v>
      </c>
      <c r="D242" s="48">
        <f t="shared" si="86"/>
        <v>8.0000000000000002E-3</v>
      </c>
      <c r="E242" s="48">
        <f t="shared" si="86"/>
        <v>1.00094E-2</v>
      </c>
      <c r="F242" s="48">
        <f t="shared" si="82"/>
        <v>1.8009400000000002E-2</v>
      </c>
      <c r="G242" s="38">
        <f t="shared" si="72"/>
        <v>445.19094869370872</v>
      </c>
      <c r="H242" s="39">
        <f t="shared" si="73"/>
        <v>136.88673298216671</v>
      </c>
      <c r="I242" s="39">
        <f t="shared" si="74"/>
        <v>308.30421571154199</v>
      </c>
      <c r="J242" s="39">
        <v>0</v>
      </c>
      <c r="K242" s="40">
        <f t="shared" si="75"/>
        <v>90901.89</v>
      </c>
      <c r="L242" s="39">
        <f t="shared" si="68"/>
        <v>229.43827553792892</v>
      </c>
      <c r="M242" s="36"/>
      <c r="N242" s="37">
        <f t="shared" si="76"/>
        <v>236</v>
      </c>
      <c r="O242" s="48">
        <f t="shared" si="87"/>
        <v>8.0000000000000002E-3</v>
      </c>
      <c r="P242" s="48">
        <f t="shared" si="87"/>
        <v>3.703E-2</v>
      </c>
      <c r="Q242" s="48">
        <f t="shared" si="83"/>
        <v>4.5030000000000001E-2</v>
      </c>
      <c r="R242" s="38">
        <f t="shared" si="78"/>
        <v>674.62922423163764</v>
      </c>
      <c r="S242" s="39">
        <f t="shared" si="69"/>
        <v>405.14188965</v>
      </c>
      <c r="T242" s="39">
        <f t="shared" si="79"/>
        <v>269.48733458163758</v>
      </c>
      <c r="U242" s="39">
        <f t="shared" si="80"/>
        <v>0</v>
      </c>
      <c r="V242" s="40">
        <f t="shared" si="81"/>
        <v>107696.37</v>
      </c>
    </row>
    <row r="243" spans="1:22" x14ac:dyDescent="0.2">
      <c r="A243" s="50">
        <v>51836</v>
      </c>
      <c r="B243" s="36"/>
      <c r="C243" s="37">
        <f t="shared" si="70"/>
        <v>237</v>
      </c>
      <c r="D243" s="48">
        <f t="shared" si="86"/>
        <v>8.0000000000000002E-3</v>
      </c>
      <c r="E243" s="48">
        <f t="shared" si="86"/>
        <v>1.00094E-2</v>
      </c>
      <c r="F243" s="48">
        <f t="shared" si="82"/>
        <v>1.8009400000000002E-2</v>
      </c>
      <c r="G243" s="38">
        <f t="shared" si="72"/>
        <v>445.19096934010776</v>
      </c>
      <c r="H243" s="39">
        <f t="shared" si="73"/>
        <v>136.42404148050002</v>
      </c>
      <c r="I243" s="39">
        <f t="shared" si="74"/>
        <v>308.76692785960773</v>
      </c>
      <c r="J243" s="39">
        <v>0</v>
      </c>
      <c r="K243" s="40">
        <f t="shared" si="75"/>
        <v>90593.12</v>
      </c>
      <c r="L243" s="39">
        <f t="shared" si="68"/>
        <v>229.4382381948754</v>
      </c>
      <c r="M243" s="36"/>
      <c r="N243" s="37">
        <f t="shared" si="76"/>
        <v>237</v>
      </c>
      <c r="O243" s="48">
        <f t="shared" si="87"/>
        <v>8.0000000000000002E-3</v>
      </c>
      <c r="P243" s="48">
        <f t="shared" si="87"/>
        <v>3.703E-2</v>
      </c>
      <c r="Q243" s="48">
        <f t="shared" si="83"/>
        <v>4.5030000000000001E-2</v>
      </c>
      <c r="R243" s="38">
        <f t="shared" si="78"/>
        <v>674.62920753498315</v>
      </c>
      <c r="S243" s="39">
        <f t="shared" si="69"/>
        <v>404.130628425</v>
      </c>
      <c r="T243" s="39">
        <f t="shared" si="79"/>
        <v>270.4985791099831</v>
      </c>
      <c r="U243" s="39">
        <f t="shared" si="80"/>
        <v>0</v>
      </c>
      <c r="V243" s="40">
        <f t="shared" si="81"/>
        <v>107425.87</v>
      </c>
    </row>
    <row r="244" spans="1:22" x14ac:dyDescent="0.2">
      <c r="A244" s="50">
        <v>51867</v>
      </c>
      <c r="B244" s="36"/>
      <c r="C244" s="37">
        <f t="shared" si="70"/>
        <v>238</v>
      </c>
      <c r="D244" s="48">
        <f t="shared" si="86"/>
        <v>8.0000000000000002E-3</v>
      </c>
      <c r="E244" s="48">
        <f t="shared" si="86"/>
        <v>1.00094E-2</v>
      </c>
      <c r="F244" s="48">
        <f t="shared" si="82"/>
        <v>1.8009400000000002E-2</v>
      </c>
      <c r="G244" s="38">
        <f t="shared" si="72"/>
        <v>445.19095424305499</v>
      </c>
      <c r="H244" s="39">
        <f t="shared" si="73"/>
        <v>135.96064461066666</v>
      </c>
      <c r="I244" s="39">
        <f t="shared" si="74"/>
        <v>309.2303096323883</v>
      </c>
      <c r="J244" s="39">
        <v>0</v>
      </c>
      <c r="K244" s="40">
        <f t="shared" si="75"/>
        <v>90283.89</v>
      </c>
      <c r="L244" s="39">
        <f t="shared" si="68"/>
        <v>229.43824436880845</v>
      </c>
      <c r="M244" s="36"/>
      <c r="N244" s="37">
        <f t="shared" si="76"/>
        <v>238</v>
      </c>
      <c r="O244" s="48">
        <f t="shared" si="87"/>
        <v>8.0000000000000002E-3</v>
      </c>
      <c r="P244" s="48">
        <f t="shared" si="87"/>
        <v>3.703E-2</v>
      </c>
      <c r="Q244" s="48">
        <f t="shared" si="83"/>
        <v>4.5030000000000001E-2</v>
      </c>
      <c r="R244" s="38">
        <f t="shared" si="78"/>
        <v>674.62919861186344</v>
      </c>
      <c r="S244" s="39">
        <f t="shared" si="69"/>
        <v>403.115577175</v>
      </c>
      <c r="T244" s="39">
        <f t="shared" si="79"/>
        <v>271.51362143686345</v>
      </c>
      <c r="U244" s="39">
        <f t="shared" si="80"/>
        <v>0</v>
      </c>
      <c r="V244" s="40">
        <f t="shared" si="81"/>
        <v>107154.36</v>
      </c>
    </row>
    <row r="245" spans="1:22" x14ac:dyDescent="0.2">
      <c r="A245" s="50">
        <v>51898</v>
      </c>
      <c r="B245" s="36"/>
      <c r="C245" s="37">
        <f t="shared" si="70"/>
        <v>239</v>
      </c>
      <c r="D245" s="48">
        <f t="shared" si="86"/>
        <v>8.0000000000000002E-3</v>
      </c>
      <c r="E245" s="48">
        <f t="shared" si="86"/>
        <v>1.00094E-2</v>
      </c>
      <c r="F245" s="48">
        <f t="shared" si="82"/>
        <v>1.8009400000000002E-2</v>
      </c>
      <c r="G245" s="38">
        <f t="shared" si="72"/>
        <v>445.19095576985609</v>
      </c>
      <c r="H245" s="39">
        <f t="shared" si="73"/>
        <v>135.49655738050001</v>
      </c>
      <c r="I245" s="39">
        <f t="shared" si="74"/>
        <v>309.69439838935608</v>
      </c>
      <c r="J245" s="39">
        <v>0</v>
      </c>
      <c r="K245" s="40">
        <f t="shared" si="75"/>
        <v>89974.2</v>
      </c>
      <c r="L245" s="39">
        <f t="shared" si="68"/>
        <v>229.43826564207944</v>
      </c>
      <c r="M245" s="36"/>
      <c r="N245" s="37">
        <f t="shared" si="76"/>
        <v>239</v>
      </c>
      <c r="O245" s="48">
        <f t="shared" si="87"/>
        <v>8.0000000000000002E-3</v>
      </c>
      <c r="P245" s="48">
        <f t="shared" si="87"/>
        <v>3.703E-2</v>
      </c>
      <c r="Q245" s="48">
        <f t="shared" si="83"/>
        <v>4.5030000000000001E-2</v>
      </c>
      <c r="R245" s="38">
        <f t="shared" si="78"/>
        <v>674.62922141193553</v>
      </c>
      <c r="S245" s="39">
        <f t="shared" si="69"/>
        <v>402.0967359</v>
      </c>
      <c r="T245" s="39">
        <f t="shared" si="79"/>
        <v>272.53248551193548</v>
      </c>
      <c r="U245" s="39">
        <f t="shared" si="80"/>
        <v>0</v>
      </c>
      <c r="V245" s="40">
        <f t="shared" si="81"/>
        <v>106881.83</v>
      </c>
    </row>
    <row r="246" spans="1:22" ht="13.2" thickBot="1" x14ac:dyDescent="0.25">
      <c r="A246" s="50">
        <v>51926</v>
      </c>
      <c r="B246" s="36"/>
      <c r="C246" s="41">
        <f t="shared" si="70"/>
        <v>240</v>
      </c>
      <c r="D246" s="42">
        <f t="shared" si="86"/>
        <v>8.0000000000000002E-3</v>
      </c>
      <c r="E246" s="42">
        <f t="shared" si="86"/>
        <v>1.00094E-2</v>
      </c>
      <c r="F246" s="42">
        <f t="shared" si="82"/>
        <v>1.8009400000000002E-2</v>
      </c>
      <c r="G246" s="43">
        <f t="shared" si="72"/>
        <v>445.19097753301992</v>
      </c>
      <c r="H246" s="44">
        <f t="shared" si="73"/>
        <v>135.03177979</v>
      </c>
      <c r="I246" s="44">
        <f t="shared" si="74"/>
        <v>310.15919774301989</v>
      </c>
      <c r="J246" s="44">
        <v>0</v>
      </c>
      <c r="K246" s="45">
        <f t="shared" si="75"/>
        <v>89664.04</v>
      </c>
      <c r="L246" s="39">
        <f t="shared" si="68"/>
        <v>229.43825956726062</v>
      </c>
      <c r="M246" s="36"/>
      <c r="N246" s="41">
        <f t="shared" si="76"/>
        <v>240</v>
      </c>
      <c r="O246" s="42">
        <f t="shared" si="87"/>
        <v>8.0000000000000002E-3</v>
      </c>
      <c r="P246" s="42">
        <f t="shared" si="87"/>
        <v>3.703E-2</v>
      </c>
      <c r="Q246" s="42">
        <f t="shared" si="83"/>
        <v>4.5030000000000001E-2</v>
      </c>
      <c r="R246" s="43">
        <f t="shared" si="78"/>
        <v>674.62923710028053</v>
      </c>
      <c r="S246" s="44">
        <f t="shared" si="69"/>
        <v>401.07406707500002</v>
      </c>
      <c r="T246" s="44">
        <f t="shared" si="79"/>
        <v>273.55517002528057</v>
      </c>
      <c r="U246" s="44">
        <f t="shared" si="80"/>
        <v>0</v>
      </c>
      <c r="V246" s="45">
        <f t="shared" si="81"/>
        <v>106608.27</v>
      </c>
    </row>
    <row r="247" spans="1:22" x14ac:dyDescent="0.2">
      <c r="A247" s="50">
        <v>51957</v>
      </c>
      <c r="B247" s="29">
        <v>21</v>
      </c>
      <c r="C247" s="37">
        <f t="shared" si="70"/>
        <v>241</v>
      </c>
      <c r="D247" s="48">
        <f t="shared" si="86"/>
        <v>8.0000000000000002E-3</v>
      </c>
      <c r="E247" s="48">
        <f t="shared" si="86"/>
        <v>1.00094E-2</v>
      </c>
      <c r="F247" s="48">
        <f t="shared" si="82"/>
        <v>1.8009400000000002E-2</v>
      </c>
      <c r="G247" s="38">
        <f t="shared" si="72"/>
        <v>445.19097354973337</v>
      </c>
      <c r="H247" s="39">
        <f t="shared" si="73"/>
        <v>134.56629683133335</v>
      </c>
      <c r="I247" s="39">
        <f t="shared" si="74"/>
        <v>310.6246767184</v>
      </c>
      <c r="J247" s="39">
        <v>0</v>
      </c>
      <c r="K247" s="40">
        <f t="shared" si="75"/>
        <v>89353.42</v>
      </c>
      <c r="L247" s="39">
        <f t="shared" si="68"/>
        <v>229.43823298592008</v>
      </c>
      <c r="M247" s="29">
        <v>21</v>
      </c>
      <c r="N247" s="37">
        <f t="shared" si="76"/>
        <v>241</v>
      </c>
      <c r="O247" s="48">
        <f t="shared" si="87"/>
        <v>8.0000000000000002E-3</v>
      </c>
      <c r="P247" s="48">
        <f t="shared" si="87"/>
        <v>3.703E-2</v>
      </c>
      <c r="Q247" s="48">
        <f t="shared" si="83"/>
        <v>4.5030000000000001E-2</v>
      </c>
      <c r="R247" s="38">
        <f t="shared" si="78"/>
        <v>674.62920653565345</v>
      </c>
      <c r="S247" s="39">
        <f t="shared" si="69"/>
        <v>400.04753317500001</v>
      </c>
      <c r="T247" s="39">
        <f t="shared" si="79"/>
        <v>274.58167336065344</v>
      </c>
      <c r="U247" s="39">
        <f t="shared" si="80"/>
        <v>0</v>
      </c>
      <c r="V247" s="40">
        <f t="shared" si="81"/>
        <v>106333.69</v>
      </c>
    </row>
    <row r="248" spans="1:22" x14ac:dyDescent="0.2">
      <c r="A248" s="50">
        <v>51987</v>
      </c>
      <c r="B248" s="36"/>
      <c r="C248" s="37">
        <f t="shared" si="70"/>
        <v>242</v>
      </c>
      <c r="D248" s="48">
        <f t="shared" si="86"/>
        <v>8.0000000000000002E-3</v>
      </c>
      <c r="E248" s="48">
        <f t="shared" si="86"/>
        <v>1.00094E-2</v>
      </c>
      <c r="F248" s="48">
        <f t="shared" si="82"/>
        <v>1.8009400000000002E-2</v>
      </c>
      <c r="G248" s="38">
        <f t="shared" si="72"/>
        <v>445.19099685083279</v>
      </c>
      <c r="H248" s="39">
        <f t="shared" si="73"/>
        <v>134.10012351233334</v>
      </c>
      <c r="I248" s="39">
        <f t="shared" si="74"/>
        <v>311.09087333849942</v>
      </c>
      <c r="J248" s="39">
        <v>0</v>
      </c>
      <c r="K248" s="40">
        <f t="shared" si="75"/>
        <v>89042.33</v>
      </c>
      <c r="L248" s="39">
        <f t="shared" si="68"/>
        <v>229.43822030138062</v>
      </c>
      <c r="M248" s="36"/>
      <c r="N248" s="37">
        <f t="shared" si="76"/>
        <v>242</v>
      </c>
      <c r="O248" s="48">
        <f t="shared" si="87"/>
        <v>8.0000000000000002E-3</v>
      </c>
      <c r="P248" s="48">
        <f t="shared" si="87"/>
        <v>3.703E-2</v>
      </c>
      <c r="Q248" s="48">
        <f t="shared" si="83"/>
        <v>4.5030000000000001E-2</v>
      </c>
      <c r="R248" s="38">
        <f t="shared" si="78"/>
        <v>674.62921715221341</v>
      </c>
      <c r="S248" s="39">
        <f t="shared" si="69"/>
        <v>399.01717172500003</v>
      </c>
      <c r="T248" s="39">
        <f t="shared" si="79"/>
        <v>275.61204542721345</v>
      </c>
      <c r="U248" s="39">
        <f t="shared" si="80"/>
        <v>0</v>
      </c>
      <c r="V248" s="40">
        <f t="shared" si="81"/>
        <v>106058.08</v>
      </c>
    </row>
    <row r="249" spans="1:22" x14ac:dyDescent="0.2">
      <c r="A249" s="50">
        <v>52018</v>
      </c>
      <c r="B249" s="36"/>
      <c r="C249" s="37">
        <f t="shared" si="70"/>
        <v>243</v>
      </c>
      <c r="D249" s="48">
        <f t="shared" ref="D249:E264" si="88">D248</f>
        <v>8.0000000000000002E-3</v>
      </c>
      <c r="E249" s="48">
        <f t="shared" si="88"/>
        <v>1.00094E-2</v>
      </c>
      <c r="F249" s="48">
        <f t="shared" si="82"/>
        <v>1.8009400000000002E-2</v>
      </c>
      <c r="G249" s="38">
        <f t="shared" si="72"/>
        <v>445.19100121732276</v>
      </c>
      <c r="H249" s="39">
        <f t="shared" si="73"/>
        <v>133.63324482516668</v>
      </c>
      <c r="I249" s="39">
        <f t="shared" si="74"/>
        <v>311.55775639215608</v>
      </c>
      <c r="J249" s="39">
        <v>0</v>
      </c>
      <c r="K249" s="40">
        <f t="shared" si="75"/>
        <v>88730.77</v>
      </c>
      <c r="L249" s="39">
        <f t="shared" si="68"/>
        <v>229.43822894573327</v>
      </c>
      <c r="M249" s="36"/>
      <c r="N249" s="37">
        <f t="shared" si="76"/>
        <v>243</v>
      </c>
      <c r="O249" s="48">
        <f t="shared" ref="O249:P264" si="89">O248</f>
        <v>8.0000000000000002E-3</v>
      </c>
      <c r="P249" s="48">
        <f t="shared" si="89"/>
        <v>3.703E-2</v>
      </c>
      <c r="Q249" s="48">
        <f t="shared" si="83"/>
        <v>4.5030000000000001E-2</v>
      </c>
      <c r="R249" s="38">
        <f t="shared" si="78"/>
        <v>674.62923016305604</v>
      </c>
      <c r="S249" s="39">
        <f t="shared" si="69"/>
        <v>397.98294520000002</v>
      </c>
      <c r="T249" s="39">
        <f t="shared" si="79"/>
        <v>276.64628496305596</v>
      </c>
      <c r="U249" s="39">
        <f t="shared" si="80"/>
        <v>0</v>
      </c>
      <c r="V249" s="40">
        <f t="shared" si="81"/>
        <v>105781.43</v>
      </c>
    </row>
    <row r="250" spans="1:22" x14ac:dyDescent="0.2">
      <c r="A250" s="50">
        <v>52048</v>
      </c>
      <c r="B250" s="36"/>
      <c r="C250" s="37">
        <f t="shared" si="70"/>
        <v>244</v>
      </c>
      <c r="D250" s="48">
        <f t="shared" si="88"/>
        <v>8.0000000000000002E-3</v>
      </c>
      <c r="E250" s="48">
        <f t="shared" si="88"/>
        <v>1.00094E-2</v>
      </c>
      <c r="F250" s="48">
        <f t="shared" si="82"/>
        <v>1.8009400000000002E-2</v>
      </c>
      <c r="G250" s="38">
        <f t="shared" si="72"/>
        <v>445.19098996041606</v>
      </c>
      <c r="H250" s="39">
        <f t="shared" si="73"/>
        <v>133.16566076983332</v>
      </c>
      <c r="I250" s="39">
        <f t="shared" si="74"/>
        <v>312.02532919058274</v>
      </c>
      <c r="J250" s="39">
        <v>0</v>
      </c>
      <c r="K250" s="40">
        <f t="shared" si="75"/>
        <v>88418.74</v>
      </c>
      <c r="L250" s="39">
        <f t="shared" si="68"/>
        <v>229.43821650970591</v>
      </c>
      <c r="M250" s="36"/>
      <c r="N250" s="37">
        <f t="shared" si="76"/>
        <v>244</v>
      </c>
      <c r="O250" s="48">
        <f t="shared" si="89"/>
        <v>8.0000000000000002E-3</v>
      </c>
      <c r="P250" s="48">
        <f t="shared" si="89"/>
        <v>3.703E-2</v>
      </c>
      <c r="Q250" s="48">
        <f t="shared" si="83"/>
        <v>4.5030000000000001E-2</v>
      </c>
      <c r="R250" s="38">
        <f t="shared" si="78"/>
        <v>674.62920647012197</v>
      </c>
      <c r="S250" s="39">
        <f t="shared" si="69"/>
        <v>396.94481607500001</v>
      </c>
      <c r="T250" s="39">
        <f t="shared" si="79"/>
        <v>277.68439039512202</v>
      </c>
      <c r="U250" s="39">
        <f t="shared" si="80"/>
        <v>0</v>
      </c>
      <c r="V250" s="40">
        <f t="shared" si="81"/>
        <v>105503.75</v>
      </c>
    </row>
    <row r="251" spans="1:22" x14ac:dyDescent="0.2">
      <c r="A251" s="50">
        <v>52079</v>
      </c>
      <c r="B251" s="36"/>
      <c r="C251" s="37">
        <f t="shared" si="70"/>
        <v>245</v>
      </c>
      <c r="D251" s="48">
        <f t="shared" si="88"/>
        <v>8.0000000000000002E-3</v>
      </c>
      <c r="E251" s="48">
        <f t="shared" si="88"/>
        <v>1.00094E-2</v>
      </c>
      <c r="F251" s="48">
        <f t="shared" si="82"/>
        <v>1.8009400000000002E-2</v>
      </c>
      <c r="G251" s="38">
        <f t="shared" si="72"/>
        <v>445.19096644275282</v>
      </c>
      <c r="H251" s="39">
        <f t="shared" si="73"/>
        <v>132.69737134633337</v>
      </c>
      <c r="I251" s="39">
        <f t="shared" si="74"/>
        <v>312.49359509641948</v>
      </c>
      <c r="J251" s="39">
        <v>0</v>
      </c>
      <c r="K251" s="40">
        <f t="shared" si="75"/>
        <v>88106.25</v>
      </c>
      <c r="L251" s="39">
        <f t="shared" si="68"/>
        <v>229.43826810114774</v>
      </c>
      <c r="M251" s="36"/>
      <c r="N251" s="37">
        <f t="shared" si="76"/>
        <v>245</v>
      </c>
      <c r="O251" s="48">
        <f t="shared" si="89"/>
        <v>8.0000000000000002E-3</v>
      </c>
      <c r="P251" s="48">
        <f t="shared" si="89"/>
        <v>3.703E-2</v>
      </c>
      <c r="Q251" s="48">
        <f t="shared" si="83"/>
        <v>4.5030000000000001E-2</v>
      </c>
      <c r="R251" s="38">
        <f t="shared" si="78"/>
        <v>674.62923454390057</v>
      </c>
      <c r="S251" s="39">
        <f t="shared" si="69"/>
        <v>395.90282187500003</v>
      </c>
      <c r="T251" s="39">
        <f t="shared" si="79"/>
        <v>278.72641266890054</v>
      </c>
      <c r="U251" s="39">
        <f t="shared" si="80"/>
        <v>0</v>
      </c>
      <c r="V251" s="40">
        <f t="shared" si="81"/>
        <v>105225.02</v>
      </c>
    </row>
    <row r="252" spans="1:22" x14ac:dyDescent="0.2">
      <c r="A252" s="50">
        <v>52110</v>
      </c>
      <c r="B252" s="36"/>
      <c r="C252" s="37">
        <f t="shared" si="70"/>
        <v>246</v>
      </c>
      <c r="D252" s="48">
        <f t="shared" si="88"/>
        <v>8.0000000000000002E-3</v>
      </c>
      <c r="E252" s="48">
        <f t="shared" si="88"/>
        <v>1.00094E-2</v>
      </c>
      <c r="F252" s="48">
        <f t="shared" si="82"/>
        <v>1.8009400000000002E-2</v>
      </c>
      <c r="G252" s="38">
        <f t="shared" si="72"/>
        <v>445.19098460837114</v>
      </c>
      <c r="H252" s="39">
        <f t="shared" si="73"/>
        <v>132.22839156250001</v>
      </c>
      <c r="I252" s="39">
        <f t="shared" si="74"/>
        <v>312.96259304587113</v>
      </c>
      <c r="J252" s="39">
        <v>0</v>
      </c>
      <c r="K252" s="40">
        <f t="shared" si="75"/>
        <v>87793.29</v>
      </c>
      <c r="L252" s="39">
        <f t="shared" si="68"/>
        <v>229.43822693607223</v>
      </c>
      <c r="M252" s="36"/>
      <c r="N252" s="37">
        <f t="shared" si="76"/>
        <v>246</v>
      </c>
      <c r="O252" s="48">
        <f t="shared" si="89"/>
        <v>8.0000000000000002E-3</v>
      </c>
      <c r="P252" s="48">
        <f t="shared" si="89"/>
        <v>3.703E-2</v>
      </c>
      <c r="Q252" s="48">
        <f t="shared" si="83"/>
        <v>4.5030000000000001E-2</v>
      </c>
      <c r="R252" s="38">
        <f t="shared" si="78"/>
        <v>674.62921154444336</v>
      </c>
      <c r="S252" s="39">
        <f t="shared" si="69"/>
        <v>394.85688755000001</v>
      </c>
      <c r="T252" s="39">
        <f t="shared" si="79"/>
        <v>279.77232399444335</v>
      </c>
      <c r="U252" s="39">
        <f t="shared" si="80"/>
        <v>0</v>
      </c>
      <c r="V252" s="40">
        <f t="shared" si="81"/>
        <v>104945.25</v>
      </c>
    </row>
    <row r="253" spans="1:22" x14ac:dyDescent="0.2">
      <c r="A253" s="50">
        <v>52140</v>
      </c>
      <c r="B253" s="36"/>
      <c r="C253" s="37">
        <f t="shared" si="70"/>
        <v>247</v>
      </c>
      <c r="D253" s="48">
        <f t="shared" si="88"/>
        <v>8.0000000000000002E-3</v>
      </c>
      <c r="E253" s="48">
        <f t="shared" si="88"/>
        <v>1.00094E-2</v>
      </c>
      <c r="F253" s="48">
        <f t="shared" si="82"/>
        <v>1.8009400000000002E-2</v>
      </c>
      <c r="G253" s="38">
        <f t="shared" si="72"/>
        <v>445.19099775744752</v>
      </c>
      <c r="H253" s="39">
        <f t="shared" si="73"/>
        <v>131.7587064105</v>
      </c>
      <c r="I253" s="39">
        <f t="shared" si="74"/>
        <v>313.43229134694752</v>
      </c>
      <c r="J253" s="39">
        <v>0</v>
      </c>
      <c r="K253" s="40">
        <f t="shared" si="75"/>
        <v>87479.86</v>
      </c>
      <c r="L253" s="39">
        <f t="shared" si="68"/>
        <v>229.43822872654351</v>
      </c>
      <c r="M253" s="36"/>
      <c r="N253" s="37">
        <f t="shared" si="76"/>
        <v>247</v>
      </c>
      <c r="O253" s="48">
        <f t="shared" si="89"/>
        <v>8.0000000000000002E-3</v>
      </c>
      <c r="P253" s="48">
        <f t="shared" si="89"/>
        <v>3.703E-2</v>
      </c>
      <c r="Q253" s="48">
        <f t="shared" si="83"/>
        <v>4.5030000000000001E-2</v>
      </c>
      <c r="R253" s="38">
        <f t="shared" si="78"/>
        <v>674.62922648399103</v>
      </c>
      <c r="S253" s="39">
        <f t="shared" si="69"/>
        <v>393.80705062500004</v>
      </c>
      <c r="T253" s="39">
        <f t="shared" si="79"/>
        <v>280.82217585899099</v>
      </c>
      <c r="U253" s="39">
        <f t="shared" si="80"/>
        <v>0</v>
      </c>
      <c r="V253" s="40">
        <f t="shared" si="81"/>
        <v>104664.43</v>
      </c>
    </row>
    <row r="254" spans="1:22" x14ac:dyDescent="0.2">
      <c r="A254" s="50">
        <v>52171</v>
      </c>
      <c r="B254" s="36"/>
      <c r="C254" s="37">
        <f t="shared" si="70"/>
        <v>248</v>
      </c>
      <c r="D254" s="48">
        <f t="shared" si="88"/>
        <v>8.0000000000000002E-3</v>
      </c>
      <c r="E254" s="48">
        <f t="shared" si="88"/>
        <v>1.00094E-2</v>
      </c>
      <c r="F254" s="48">
        <f t="shared" si="82"/>
        <v>1.8009400000000002E-2</v>
      </c>
      <c r="G254" s="38">
        <f t="shared" si="72"/>
        <v>445.19100941826935</v>
      </c>
      <c r="H254" s="39">
        <f t="shared" si="73"/>
        <v>131.28831589033334</v>
      </c>
      <c r="I254" s="39">
        <f t="shared" si="74"/>
        <v>313.90269352793604</v>
      </c>
      <c r="J254" s="39">
        <v>0</v>
      </c>
      <c r="K254" s="40">
        <f t="shared" si="75"/>
        <v>87165.96</v>
      </c>
      <c r="L254" s="39">
        <f t="shared" si="68"/>
        <v>229.43823109052539</v>
      </c>
      <c r="M254" s="36"/>
      <c r="N254" s="37">
        <f t="shared" si="76"/>
        <v>248</v>
      </c>
      <c r="O254" s="48">
        <f t="shared" si="89"/>
        <v>8.0000000000000002E-3</v>
      </c>
      <c r="P254" s="48">
        <f t="shared" si="89"/>
        <v>3.703E-2</v>
      </c>
      <c r="Q254" s="48">
        <f t="shared" si="83"/>
        <v>4.5030000000000001E-2</v>
      </c>
      <c r="R254" s="38">
        <f t="shared" si="78"/>
        <v>674.62924050879474</v>
      </c>
      <c r="S254" s="39">
        <f t="shared" si="69"/>
        <v>392.75327357499998</v>
      </c>
      <c r="T254" s="39">
        <f t="shared" si="79"/>
        <v>281.87596693379481</v>
      </c>
      <c r="U254" s="39">
        <f t="shared" si="80"/>
        <v>0</v>
      </c>
      <c r="V254" s="40">
        <f t="shared" si="81"/>
        <v>104382.55</v>
      </c>
    </row>
    <row r="255" spans="1:22" x14ac:dyDescent="0.2">
      <c r="A255" s="50">
        <v>52201</v>
      </c>
      <c r="B255" s="36"/>
      <c r="C255" s="37">
        <f t="shared" si="70"/>
        <v>249</v>
      </c>
      <c r="D255" s="48">
        <f t="shared" si="88"/>
        <v>8.0000000000000002E-3</v>
      </c>
      <c r="E255" s="48">
        <f t="shared" si="88"/>
        <v>1.00094E-2</v>
      </c>
      <c r="F255" s="48">
        <f t="shared" si="82"/>
        <v>1.8009400000000002E-2</v>
      </c>
      <c r="G255" s="38">
        <f t="shared" si="72"/>
        <v>445.19102317518161</v>
      </c>
      <c r="H255" s="39">
        <f t="shared" si="73"/>
        <v>130.81722000200003</v>
      </c>
      <c r="I255" s="39">
        <f t="shared" si="74"/>
        <v>314.37380317318156</v>
      </c>
      <c r="J255" s="39">
        <v>0</v>
      </c>
      <c r="K255" s="40">
        <f t="shared" si="75"/>
        <v>86851.59</v>
      </c>
      <c r="L255" s="39">
        <f t="shared" si="68"/>
        <v>229.43819126772109</v>
      </c>
      <c r="M255" s="36"/>
      <c r="N255" s="37">
        <f t="shared" si="76"/>
        <v>249</v>
      </c>
      <c r="O255" s="48">
        <f t="shared" si="89"/>
        <v>8.0000000000000002E-3</v>
      </c>
      <c r="P255" s="48">
        <f t="shared" si="89"/>
        <v>3.703E-2</v>
      </c>
      <c r="Q255" s="48">
        <f t="shared" si="83"/>
        <v>4.5030000000000001E-2</v>
      </c>
      <c r="R255" s="38">
        <f t="shared" si="78"/>
        <v>674.62921444290271</v>
      </c>
      <c r="S255" s="39">
        <f t="shared" si="69"/>
        <v>391.695518875</v>
      </c>
      <c r="T255" s="39">
        <f t="shared" si="79"/>
        <v>282.9336955679027</v>
      </c>
      <c r="U255" s="39">
        <f t="shared" si="80"/>
        <v>0</v>
      </c>
      <c r="V255" s="40">
        <f t="shared" si="81"/>
        <v>104099.62</v>
      </c>
    </row>
    <row r="256" spans="1:22" x14ac:dyDescent="0.2">
      <c r="A256" s="50">
        <v>52232</v>
      </c>
      <c r="B256" s="36"/>
      <c r="C256" s="37">
        <f t="shared" si="70"/>
        <v>250</v>
      </c>
      <c r="D256" s="48">
        <f t="shared" si="88"/>
        <v>8.0000000000000002E-3</v>
      </c>
      <c r="E256" s="48">
        <f t="shared" si="88"/>
        <v>1.00094E-2</v>
      </c>
      <c r="F256" s="48">
        <f t="shared" si="82"/>
        <v>1.8009400000000002E-2</v>
      </c>
      <c r="G256" s="38">
        <f t="shared" si="72"/>
        <v>445.19104266980025</v>
      </c>
      <c r="H256" s="39">
        <f t="shared" si="73"/>
        <v>130.34541874550001</v>
      </c>
      <c r="I256" s="39">
        <f t="shared" si="74"/>
        <v>314.84562392430024</v>
      </c>
      <c r="J256" s="39">
        <v>0</v>
      </c>
      <c r="K256" s="40">
        <f t="shared" si="75"/>
        <v>86536.74</v>
      </c>
      <c r="L256" s="39">
        <f t="shared" si="68"/>
        <v>229.43819572264374</v>
      </c>
      <c r="M256" s="36"/>
      <c r="N256" s="37">
        <f t="shared" si="76"/>
        <v>250</v>
      </c>
      <c r="O256" s="48">
        <f t="shared" si="89"/>
        <v>8.0000000000000002E-3</v>
      </c>
      <c r="P256" s="48">
        <f t="shared" si="89"/>
        <v>3.703E-2</v>
      </c>
      <c r="Q256" s="48">
        <f t="shared" si="83"/>
        <v>4.5030000000000001E-2</v>
      </c>
      <c r="R256" s="38">
        <f t="shared" si="78"/>
        <v>674.62923839244399</v>
      </c>
      <c r="S256" s="39">
        <f t="shared" si="69"/>
        <v>390.63382404999999</v>
      </c>
      <c r="T256" s="39">
        <f t="shared" si="79"/>
        <v>283.99541434244406</v>
      </c>
      <c r="U256" s="39">
        <f t="shared" si="80"/>
        <v>0</v>
      </c>
      <c r="V256" s="40">
        <f t="shared" si="81"/>
        <v>103815.62</v>
      </c>
    </row>
    <row r="257" spans="1:22" x14ac:dyDescent="0.2">
      <c r="A257" s="50">
        <v>52263</v>
      </c>
      <c r="B257" s="36"/>
      <c r="C257" s="37">
        <f t="shared" si="70"/>
        <v>251</v>
      </c>
      <c r="D257" s="48">
        <f t="shared" si="88"/>
        <v>8.0000000000000002E-3</v>
      </c>
      <c r="E257" s="48">
        <f t="shared" si="88"/>
        <v>1.00094E-2</v>
      </c>
      <c r="F257" s="48">
        <f t="shared" si="82"/>
        <v>1.8009400000000002E-2</v>
      </c>
      <c r="G257" s="38">
        <f t="shared" si="72"/>
        <v>445.19102015693932</v>
      </c>
      <c r="H257" s="39">
        <f t="shared" si="73"/>
        <v>129.87289711300002</v>
      </c>
      <c r="I257" s="39">
        <f t="shared" si="74"/>
        <v>315.31812304393929</v>
      </c>
      <c r="J257" s="39">
        <v>0</v>
      </c>
      <c r="K257" s="40">
        <f t="shared" si="75"/>
        <v>86221.42</v>
      </c>
      <c r="L257" s="39">
        <f t="shared" si="68"/>
        <v>229.43818843634233</v>
      </c>
      <c r="M257" s="36"/>
      <c r="N257" s="37">
        <f t="shared" si="76"/>
        <v>251</v>
      </c>
      <c r="O257" s="48">
        <f t="shared" si="89"/>
        <v>8.0000000000000002E-3</v>
      </c>
      <c r="P257" s="48">
        <f t="shared" si="89"/>
        <v>3.703E-2</v>
      </c>
      <c r="Q257" s="48">
        <f t="shared" si="83"/>
        <v>4.5030000000000001E-2</v>
      </c>
      <c r="R257" s="38">
        <f t="shared" si="78"/>
        <v>674.62920859328165</v>
      </c>
      <c r="S257" s="39">
        <f t="shared" si="69"/>
        <v>389.56811405000002</v>
      </c>
      <c r="T257" s="39">
        <f t="shared" si="79"/>
        <v>285.06109454328168</v>
      </c>
      <c r="U257" s="39">
        <f t="shared" si="80"/>
        <v>0</v>
      </c>
      <c r="V257" s="40">
        <f t="shared" si="81"/>
        <v>103530.56</v>
      </c>
    </row>
    <row r="258" spans="1:22" x14ac:dyDescent="0.2">
      <c r="A258" s="50">
        <v>52291</v>
      </c>
      <c r="B258" s="36"/>
      <c r="C258" s="41">
        <f t="shared" si="70"/>
        <v>252</v>
      </c>
      <c r="D258" s="42">
        <f t="shared" si="88"/>
        <v>8.0000000000000002E-3</v>
      </c>
      <c r="E258" s="42">
        <f t="shared" si="88"/>
        <v>1.00094E-2</v>
      </c>
      <c r="F258" s="42">
        <f t="shared" si="82"/>
        <v>1.8009400000000002E-2</v>
      </c>
      <c r="G258" s="43">
        <f t="shared" si="72"/>
        <v>445.19101046556597</v>
      </c>
      <c r="H258" s="44">
        <f t="shared" si="73"/>
        <v>129.39967011233335</v>
      </c>
      <c r="I258" s="44">
        <f t="shared" si="74"/>
        <v>315.79134035323261</v>
      </c>
      <c r="J258" s="44">
        <v>0</v>
      </c>
      <c r="K258" s="45">
        <f t="shared" si="75"/>
        <v>85905.63</v>
      </c>
      <c r="L258" s="39">
        <f t="shared" si="68"/>
        <v>229.4382052600144</v>
      </c>
      <c r="M258" s="36"/>
      <c r="N258" s="41">
        <f t="shared" si="76"/>
        <v>252</v>
      </c>
      <c r="O258" s="42">
        <f t="shared" si="89"/>
        <v>8.0000000000000002E-3</v>
      </c>
      <c r="P258" s="42">
        <f t="shared" si="89"/>
        <v>3.703E-2</v>
      </c>
      <c r="Q258" s="42">
        <f t="shared" si="83"/>
        <v>4.5030000000000001E-2</v>
      </c>
      <c r="R258" s="43">
        <f t="shared" si="78"/>
        <v>674.62921572558037</v>
      </c>
      <c r="S258" s="44">
        <f t="shared" si="69"/>
        <v>388.49842640000003</v>
      </c>
      <c r="T258" s="44">
        <f t="shared" si="79"/>
        <v>286.13078932558034</v>
      </c>
      <c r="U258" s="44">
        <f t="shared" si="80"/>
        <v>0</v>
      </c>
      <c r="V258" s="45">
        <f t="shared" si="81"/>
        <v>103244.43</v>
      </c>
    </row>
    <row r="259" spans="1:22" x14ac:dyDescent="0.2">
      <c r="A259" s="50">
        <v>52322</v>
      </c>
      <c r="B259" s="36">
        <v>22</v>
      </c>
      <c r="C259" s="37">
        <f t="shared" si="70"/>
        <v>253</v>
      </c>
      <c r="D259" s="48">
        <f t="shared" si="88"/>
        <v>8.0000000000000002E-3</v>
      </c>
      <c r="E259" s="48">
        <f t="shared" si="88"/>
        <v>1.00094E-2</v>
      </c>
      <c r="F259" s="48">
        <f t="shared" si="82"/>
        <v>1.8009400000000002E-2</v>
      </c>
      <c r="G259" s="38">
        <f t="shared" si="72"/>
        <v>445.19101741171403</v>
      </c>
      <c r="H259" s="39">
        <f t="shared" si="73"/>
        <v>128.92573774350001</v>
      </c>
      <c r="I259" s="39">
        <f t="shared" si="74"/>
        <v>316.26527966821402</v>
      </c>
      <c r="J259" s="39">
        <v>0</v>
      </c>
      <c r="K259" s="40">
        <f t="shared" si="75"/>
        <v>85589.36</v>
      </c>
      <c r="L259" s="39">
        <f t="shared" si="68"/>
        <v>229.43820347154985</v>
      </c>
      <c r="M259" s="36">
        <v>22</v>
      </c>
      <c r="N259" s="37">
        <f t="shared" si="76"/>
        <v>253</v>
      </c>
      <c r="O259" s="48">
        <f t="shared" si="89"/>
        <v>8.0000000000000002E-3</v>
      </c>
      <c r="P259" s="48">
        <f t="shared" si="89"/>
        <v>3.703E-2</v>
      </c>
      <c r="Q259" s="48">
        <f t="shared" si="83"/>
        <v>4.5030000000000001E-2</v>
      </c>
      <c r="R259" s="38">
        <f t="shared" si="78"/>
        <v>674.62922088326388</v>
      </c>
      <c r="S259" s="39">
        <f t="shared" si="69"/>
        <v>387.42472357499997</v>
      </c>
      <c r="T259" s="39">
        <f t="shared" si="79"/>
        <v>287.20449730826391</v>
      </c>
      <c r="U259" s="39">
        <f t="shared" si="80"/>
        <v>0</v>
      </c>
      <c r="V259" s="40">
        <f t="shared" si="81"/>
        <v>102957.23</v>
      </c>
    </row>
    <row r="260" spans="1:22" x14ac:dyDescent="0.2">
      <c r="A260" s="50">
        <v>52352</v>
      </c>
      <c r="B260" s="36"/>
      <c r="C260" s="37">
        <f t="shared" si="70"/>
        <v>254</v>
      </c>
      <c r="D260" s="48">
        <f t="shared" si="88"/>
        <v>8.0000000000000002E-3</v>
      </c>
      <c r="E260" s="48">
        <f t="shared" si="88"/>
        <v>1.00094E-2</v>
      </c>
      <c r="F260" s="48">
        <f t="shared" si="82"/>
        <v>1.8009400000000002E-2</v>
      </c>
      <c r="G260" s="38">
        <f t="shared" si="72"/>
        <v>445.190992859022</v>
      </c>
      <c r="H260" s="39">
        <f t="shared" si="73"/>
        <v>128.45108499866669</v>
      </c>
      <c r="I260" s="39">
        <f t="shared" si="74"/>
        <v>316.73990786035534</v>
      </c>
      <c r="J260" s="39">
        <v>0</v>
      </c>
      <c r="K260" s="40">
        <f t="shared" si="75"/>
        <v>85272.62</v>
      </c>
      <c r="L260" s="39">
        <f t="shared" si="68"/>
        <v>229.43825749294172</v>
      </c>
      <c r="M260" s="36"/>
      <c r="N260" s="37">
        <f t="shared" si="76"/>
        <v>254</v>
      </c>
      <c r="O260" s="48">
        <f t="shared" si="89"/>
        <v>8.0000000000000002E-3</v>
      </c>
      <c r="P260" s="48">
        <f t="shared" si="89"/>
        <v>3.703E-2</v>
      </c>
      <c r="Q260" s="48">
        <f t="shared" si="83"/>
        <v>4.5030000000000001E-2</v>
      </c>
      <c r="R260" s="38">
        <f t="shared" si="78"/>
        <v>674.62925035196372</v>
      </c>
      <c r="S260" s="39">
        <f t="shared" si="69"/>
        <v>386.34700557500003</v>
      </c>
      <c r="T260" s="39">
        <f t="shared" si="79"/>
        <v>288.28224477696375</v>
      </c>
      <c r="U260" s="39">
        <f t="shared" si="80"/>
        <v>0</v>
      </c>
      <c r="V260" s="40">
        <f t="shared" si="81"/>
        <v>102668.95</v>
      </c>
    </row>
    <row r="261" spans="1:22" x14ac:dyDescent="0.2">
      <c r="A261" s="50">
        <v>52383</v>
      </c>
      <c r="B261" s="36"/>
      <c r="C261" s="37">
        <f t="shared" si="70"/>
        <v>255</v>
      </c>
      <c r="D261" s="48">
        <f t="shared" si="88"/>
        <v>8.0000000000000002E-3</v>
      </c>
      <c r="E261" s="48">
        <f t="shared" si="88"/>
        <v>1.00094E-2</v>
      </c>
      <c r="F261" s="48">
        <f t="shared" si="82"/>
        <v>1.8009400000000002E-2</v>
      </c>
      <c r="G261" s="38">
        <f t="shared" si="72"/>
        <v>445.19099237797968</v>
      </c>
      <c r="H261" s="39">
        <f t="shared" si="73"/>
        <v>127.97572688566667</v>
      </c>
      <c r="I261" s="39">
        <f t="shared" si="74"/>
        <v>317.21526549231299</v>
      </c>
      <c r="J261" s="39">
        <v>0</v>
      </c>
      <c r="K261" s="40">
        <f t="shared" si="75"/>
        <v>84955.4</v>
      </c>
      <c r="L261" s="39">
        <f t="shared" si="68"/>
        <v>229.43827272422959</v>
      </c>
      <c r="M261" s="36"/>
      <c r="N261" s="37">
        <f t="shared" si="76"/>
        <v>255</v>
      </c>
      <c r="O261" s="48">
        <f t="shared" si="89"/>
        <v>8.0000000000000002E-3</v>
      </c>
      <c r="P261" s="48">
        <f t="shared" si="89"/>
        <v>3.703E-2</v>
      </c>
      <c r="Q261" s="48">
        <f t="shared" si="83"/>
        <v>4.5030000000000001E-2</v>
      </c>
      <c r="R261" s="38">
        <f t="shared" si="78"/>
        <v>674.62926510220927</v>
      </c>
      <c r="S261" s="39">
        <f t="shared" si="69"/>
        <v>385.26523487500003</v>
      </c>
      <c r="T261" s="39">
        <f t="shared" si="79"/>
        <v>289.3640302272093</v>
      </c>
      <c r="U261" s="39">
        <f t="shared" si="80"/>
        <v>0</v>
      </c>
      <c r="V261" s="40">
        <f t="shared" si="81"/>
        <v>102379.59</v>
      </c>
    </row>
    <row r="262" spans="1:22" x14ac:dyDescent="0.2">
      <c r="A262" s="50">
        <v>52413</v>
      </c>
      <c r="B262" s="36"/>
      <c r="C262" s="37">
        <f t="shared" si="70"/>
        <v>256</v>
      </c>
      <c r="D262" s="48">
        <f t="shared" si="88"/>
        <v>8.0000000000000002E-3</v>
      </c>
      <c r="E262" s="48">
        <f t="shared" si="88"/>
        <v>1.00094E-2</v>
      </c>
      <c r="F262" s="48">
        <f t="shared" si="82"/>
        <v>1.8009400000000002E-2</v>
      </c>
      <c r="G262" s="38">
        <f t="shared" si="72"/>
        <v>445.19096756778441</v>
      </c>
      <c r="H262" s="39">
        <f t="shared" si="73"/>
        <v>127.49964839666667</v>
      </c>
      <c r="I262" s="39">
        <f t="shared" si="74"/>
        <v>317.69131917111775</v>
      </c>
      <c r="J262" s="39">
        <v>0</v>
      </c>
      <c r="K262" s="40">
        <f t="shared" si="75"/>
        <v>84637.71</v>
      </c>
      <c r="L262" s="39">
        <f t="shared" si="68"/>
        <v>229.43832409156715</v>
      </c>
      <c r="M262" s="36"/>
      <c r="N262" s="37">
        <f t="shared" si="76"/>
        <v>256</v>
      </c>
      <c r="O262" s="48">
        <f t="shared" si="89"/>
        <v>8.0000000000000002E-3</v>
      </c>
      <c r="P262" s="48">
        <f t="shared" si="89"/>
        <v>3.703E-2</v>
      </c>
      <c r="Q262" s="48">
        <f t="shared" si="83"/>
        <v>4.5030000000000001E-2</v>
      </c>
      <c r="R262" s="38">
        <f t="shared" si="78"/>
        <v>674.62929165935157</v>
      </c>
      <c r="S262" s="39">
        <f t="shared" si="69"/>
        <v>384.17941147499999</v>
      </c>
      <c r="T262" s="39">
        <f t="shared" si="79"/>
        <v>290.44988018435151</v>
      </c>
      <c r="U262" s="39">
        <f t="shared" si="80"/>
        <v>0</v>
      </c>
      <c r="V262" s="40">
        <f t="shared" si="81"/>
        <v>102089.14</v>
      </c>
    </row>
    <row r="263" spans="1:22" x14ac:dyDescent="0.2">
      <c r="A263" s="50">
        <v>52444</v>
      </c>
      <c r="B263" s="36"/>
      <c r="C263" s="37">
        <f t="shared" si="70"/>
        <v>257</v>
      </c>
      <c r="D263" s="48">
        <f t="shared" si="88"/>
        <v>8.0000000000000002E-3</v>
      </c>
      <c r="E263" s="48">
        <f t="shared" si="88"/>
        <v>1.00094E-2</v>
      </c>
      <c r="F263" s="48">
        <f t="shared" si="82"/>
        <v>1.8009400000000002E-2</v>
      </c>
      <c r="G263" s="38">
        <f t="shared" si="72"/>
        <v>445.19097450657188</v>
      </c>
      <c r="H263" s="39">
        <f t="shared" si="73"/>
        <v>127.02286453950002</v>
      </c>
      <c r="I263" s="39">
        <f t="shared" si="74"/>
        <v>318.16810996707187</v>
      </c>
      <c r="J263" s="39">
        <v>0</v>
      </c>
      <c r="K263" s="40">
        <f t="shared" si="75"/>
        <v>84319.54</v>
      </c>
      <c r="L263" s="39">
        <f t="shared" si="68"/>
        <v>229.43831636100941</v>
      </c>
      <c r="M263" s="36"/>
      <c r="N263" s="37">
        <f t="shared" si="76"/>
        <v>257</v>
      </c>
      <c r="O263" s="48">
        <f t="shared" si="89"/>
        <v>8.0000000000000002E-3</v>
      </c>
      <c r="P263" s="48">
        <f t="shared" si="89"/>
        <v>3.703E-2</v>
      </c>
      <c r="Q263" s="48">
        <f t="shared" si="83"/>
        <v>4.5030000000000001E-2</v>
      </c>
      <c r="R263" s="38">
        <f t="shared" si="78"/>
        <v>674.62929086758129</v>
      </c>
      <c r="S263" s="39">
        <f t="shared" si="69"/>
        <v>383.08949785000004</v>
      </c>
      <c r="T263" s="39">
        <f t="shared" si="79"/>
        <v>291.53979301758125</v>
      </c>
      <c r="U263" s="39">
        <f t="shared" si="80"/>
        <v>0</v>
      </c>
      <c r="V263" s="40">
        <f t="shared" si="81"/>
        <v>101797.6</v>
      </c>
    </row>
    <row r="264" spans="1:22" x14ac:dyDescent="0.2">
      <c r="A264" s="50">
        <v>52475</v>
      </c>
      <c r="B264" s="36"/>
      <c r="C264" s="37">
        <f t="shared" si="70"/>
        <v>258</v>
      </c>
      <c r="D264" s="48">
        <f t="shared" si="88"/>
        <v>8.0000000000000002E-3</v>
      </c>
      <c r="E264" s="48">
        <f t="shared" si="88"/>
        <v>1.00094E-2</v>
      </c>
      <c r="F264" s="48">
        <f t="shared" si="82"/>
        <v>1.8009400000000002E-2</v>
      </c>
      <c r="G264" s="38">
        <f t="shared" si="72"/>
        <v>445.19096452756122</v>
      </c>
      <c r="H264" s="39">
        <f t="shared" si="73"/>
        <v>126.54536030633334</v>
      </c>
      <c r="I264" s="39">
        <f t="shared" si="74"/>
        <v>318.64560422122787</v>
      </c>
      <c r="J264" s="39">
        <v>0</v>
      </c>
      <c r="K264" s="40">
        <f t="shared" si="75"/>
        <v>84000.89</v>
      </c>
      <c r="L264" s="39">
        <f t="shared" ref="L264:L327" si="90">R264-G264</f>
        <v>229.43832496831391</v>
      </c>
      <c r="M264" s="36"/>
      <c r="N264" s="37">
        <f t="shared" si="76"/>
        <v>258</v>
      </c>
      <c r="O264" s="48">
        <f t="shared" si="89"/>
        <v>8.0000000000000002E-3</v>
      </c>
      <c r="P264" s="48">
        <f t="shared" si="89"/>
        <v>3.703E-2</v>
      </c>
      <c r="Q264" s="48">
        <f t="shared" si="83"/>
        <v>4.5030000000000001E-2</v>
      </c>
      <c r="R264" s="38">
        <f t="shared" si="78"/>
        <v>674.62928949587513</v>
      </c>
      <c r="S264" s="39">
        <f t="shared" ref="S264:S327" si="91">IF(LEN($N264)&gt;0,-IPMT(SUM(O264:P264)/12,1,$T$4-$N264+1,$V263),"")</f>
        <v>381.99549400000006</v>
      </c>
      <c r="T264" s="39">
        <f t="shared" si="79"/>
        <v>292.63379549587506</v>
      </c>
      <c r="U264" s="39">
        <f t="shared" si="80"/>
        <v>0</v>
      </c>
      <c r="V264" s="40">
        <f t="shared" si="81"/>
        <v>101504.97</v>
      </c>
    </row>
    <row r="265" spans="1:22" x14ac:dyDescent="0.2">
      <c r="A265" s="50">
        <v>52505</v>
      </c>
      <c r="B265" s="36"/>
      <c r="C265" s="37">
        <f t="shared" ref="C265:C328" si="92">IF(C264&gt;=$I$4,"",C264+1)</f>
        <v>259</v>
      </c>
      <c r="D265" s="48">
        <f t="shared" ref="D265:E280" si="93">D264</f>
        <v>8.0000000000000002E-3</v>
      </c>
      <c r="E265" s="48">
        <f t="shared" si="93"/>
        <v>1.00094E-2</v>
      </c>
      <c r="F265" s="48">
        <f t="shared" si="82"/>
        <v>1.8009400000000002E-2</v>
      </c>
      <c r="G265" s="38">
        <f t="shared" ref="G265:G328" si="94">IF(LEN($C265)&gt;0,SUM($H265:$I265),"")</f>
        <v>445.19094123065469</v>
      </c>
      <c r="H265" s="39">
        <f t="shared" ref="H265:H328" si="95">IF(LEN($C265)&gt;0,-IPMT(SUM(D265:E265)/12,1,$I$4-$C265+1,$K264),"")</f>
        <v>126.06713569716671</v>
      </c>
      <c r="I265" s="39">
        <f t="shared" ref="I265:I328" si="96">IF(LEN($C265)&gt;0,-PPMT(SUM(D265:E265)/12,1,$I$4-$C265+1,$K264),"")</f>
        <v>319.123805533488</v>
      </c>
      <c r="J265" s="39">
        <v>0</v>
      </c>
      <c r="K265" s="40">
        <f t="shared" ref="K265:K328" si="97">IF(LEN($C265)&gt;0,ROUND($K264-$I265,2),"")-J265</f>
        <v>83681.77</v>
      </c>
      <c r="L265" s="39">
        <f t="shared" si="90"/>
        <v>229.43837349110623</v>
      </c>
      <c r="M265" s="36"/>
      <c r="N265" s="37">
        <f t="shared" ref="N265:N328" si="98">IF(N264&gt;=$T$4,"",N264+1)</f>
        <v>259</v>
      </c>
      <c r="O265" s="48">
        <f t="shared" ref="O265:P280" si="99">O264</f>
        <v>8.0000000000000002E-3</v>
      </c>
      <c r="P265" s="48">
        <f t="shared" si="99"/>
        <v>3.703E-2</v>
      </c>
      <c r="Q265" s="48">
        <f t="shared" si="83"/>
        <v>4.5030000000000001E-2</v>
      </c>
      <c r="R265" s="38">
        <f t="shared" ref="R265:R328" si="100">IF(LEN($N265)&gt;0,SUM($S265:$T265),"")</f>
        <v>674.62931472176092</v>
      </c>
      <c r="S265" s="39">
        <f t="shared" si="91"/>
        <v>380.897399925</v>
      </c>
      <c r="T265" s="39">
        <f t="shared" ref="T265:T328" si="101">IF(LEN($N265)&gt;0,-PPMT(SUM(O265:P265)/12,1,$T$4-$N265+1,$V264),"")</f>
        <v>293.73191479676092</v>
      </c>
      <c r="U265" s="39">
        <f t="shared" ref="U265:U328" si="102">J265</f>
        <v>0</v>
      </c>
      <c r="V265" s="40">
        <f t="shared" ref="V265:V328" si="103">IF(LEN($N265)&gt;0,ROUND($V264-$T265,2),"")-U265</f>
        <v>101211.24</v>
      </c>
    </row>
    <row r="266" spans="1:22" x14ac:dyDescent="0.2">
      <c r="A266" s="50">
        <v>52536</v>
      </c>
      <c r="B266" s="36"/>
      <c r="C266" s="37">
        <f t="shared" si="92"/>
        <v>260</v>
      </c>
      <c r="D266" s="48">
        <f t="shared" si="93"/>
        <v>8.0000000000000002E-3</v>
      </c>
      <c r="E266" s="48">
        <f t="shared" si="93"/>
        <v>1.00094E-2</v>
      </c>
      <c r="F266" s="48">
        <f t="shared" si="82"/>
        <v>1.8009400000000002E-2</v>
      </c>
      <c r="G266" s="38">
        <f t="shared" si="94"/>
        <v>445.19096147627232</v>
      </c>
      <c r="H266" s="39">
        <f t="shared" si="95"/>
        <v>125.58820571983335</v>
      </c>
      <c r="I266" s="39">
        <f t="shared" si="96"/>
        <v>319.60275575643897</v>
      </c>
      <c r="J266" s="39">
        <v>0</v>
      </c>
      <c r="K266" s="40">
        <f t="shared" si="97"/>
        <v>83362.17</v>
      </c>
      <c r="L266" s="39">
        <f t="shared" si="90"/>
        <v>229.43836600867627</v>
      </c>
      <c r="M266" s="36"/>
      <c r="N266" s="37">
        <f t="shared" si="98"/>
        <v>260</v>
      </c>
      <c r="O266" s="48">
        <f t="shared" si="99"/>
        <v>8.0000000000000002E-3</v>
      </c>
      <c r="P266" s="48">
        <f t="shared" si="99"/>
        <v>3.703E-2</v>
      </c>
      <c r="Q266" s="48">
        <f t="shared" si="83"/>
        <v>4.5030000000000001E-2</v>
      </c>
      <c r="R266" s="38">
        <f t="shared" si="100"/>
        <v>674.62932748494859</v>
      </c>
      <c r="S266" s="39">
        <f t="shared" si="91"/>
        <v>379.79517810000004</v>
      </c>
      <c r="T266" s="39">
        <f t="shared" si="101"/>
        <v>294.83414938494849</v>
      </c>
      <c r="U266" s="39">
        <f t="shared" si="102"/>
        <v>0</v>
      </c>
      <c r="V266" s="40">
        <f t="shared" si="103"/>
        <v>100916.41</v>
      </c>
    </row>
    <row r="267" spans="1:22" x14ac:dyDescent="0.2">
      <c r="A267" s="50">
        <v>52566</v>
      </c>
      <c r="B267" s="36"/>
      <c r="C267" s="37">
        <f t="shared" si="92"/>
        <v>261</v>
      </c>
      <c r="D267" s="48">
        <f t="shared" si="93"/>
        <v>8.0000000000000002E-3</v>
      </c>
      <c r="E267" s="48">
        <f t="shared" si="93"/>
        <v>1.00094E-2</v>
      </c>
      <c r="F267" s="48">
        <f t="shared" si="82"/>
        <v>1.8009400000000002E-2</v>
      </c>
      <c r="G267" s="38">
        <f t="shared" si="94"/>
        <v>445.19097619323429</v>
      </c>
      <c r="H267" s="39">
        <f t="shared" si="95"/>
        <v>125.10855536650001</v>
      </c>
      <c r="I267" s="39">
        <f t="shared" si="96"/>
        <v>320.08242082673428</v>
      </c>
      <c r="J267" s="39">
        <v>0</v>
      </c>
      <c r="K267" s="40">
        <f t="shared" si="97"/>
        <v>83042.09</v>
      </c>
      <c r="L267" s="39">
        <f t="shared" si="90"/>
        <v>229.43837903048234</v>
      </c>
      <c r="M267" s="36"/>
      <c r="N267" s="37">
        <f t="shared" si="98"/>
        <v>261</v>
      </c>
      <c r="O267" s="48">
        <f t="shared" si="99"/>
        <v>8.0000000000000002E-3</v>
      </c>
      <c r="P267" s="48">
        <f t="shared" si="99"/>
        <v>3.703E-2</v>
      </c>
      <c r="Q267" s="48">
        <f t="shared" si="83"/>
        <v>4.5030000000000001E-2</v>
      </c>
      <c r="R267" s="38">
        <f t="shared" si="100"/>
        <v>674.62935522371663</v>
      </c>
      <c r="S267" s="39">
        <f t="shared" si="91"/>
        <v>378.68882852500002</v>
      </c>
      <c r="T267" s="39">
        <f t="shared" si="101"/>
        <v>295.94052669871667</v>
      </c>
      <c r="U267" s="39">
        <f t="shared" si="102"/>
        <v>0</v>
      </c>
      <c r="V267" s="40">
        <f t="shared" si="103"/>
        <v>100620.47</v>
      </c>
    </row>
    <row r="268" spans="1:22" x14ac:dyDescent="0.2">
      <c r="A268" s="50">
        <v>52597</v>
      </c>
      <c r="B268" s="36"/>
      <c r="C268" s="37">
        <f t="shared" si="92"/>
        <v>262</v>
      </c>
      <c r="D268" s="48">
        <f t="shared" si="93"/>
        <v>8.0000000000000002E-3</v>
      </c>
      <c r="E268" s="48">
        <f t="shared" si="93"/>
        <v>1.00094E-2</v>
      </c>
      <c r="F268" s="48">
        <f t="shared" si="82"/>
        <v>1.8009400000000002E-2</v>
      </c>
      <c r="G268" s="38">
        <f t="shared" si="94"/>
        <v>445.19098917135489</v>
      </c>
      <c r="H268" s="39">
        <f t="shared" si="95"/>
        <v>124.6281846371667</v>
      </c>
      <c r="I268" s="39">
        <f t="shared" si="96"/>
        <v>320.56280453418822</v>
      </c>
      <c r="J268" s="39">
        <v>0</v>
      </c>
      <c r="K268" s="40">
        <f t="shared" si="97"/>
        <v>82721.53</v>
      </c>
      <c r="L268" s="39">
        <f t="shared" si="90"/>
        <v>229.43836958371492</v>
      </c>
      <c r="M268" s="36"/>
      <c r="N268" s="37">
        <f t="shared" si="98"/>
        <v>262</v>
      </c>
      <c r="O268" s="48">
        <f t="shared" si="99"/>
        <v>8.0000000000000002E-3</v>
      </c>
      <c r="P268" s="48">
        <f t="shared" si="99"/>
        <v>3.703E-2</v>
      </c>
      <c r="Q268" s="48">
        <f t="shared" si="83"/>
        <v>4.5030000000000001E-2</v>
      </c>
      <c r="R268" s="38">
        <f t="shared" si="100"/>
        <v>674.6293587550698</v>
      </c>
      <c r="S268" s="39">
        <f t="shared" si="91"/>
        <v>377.578313675</v>
      </c>
      <c r="T268" s="39">
        <f t="shared" si="101"/>
        <v>297.0510450800698</v>
      </c>
      <c r="U268" s="39">
        <f t="shared" si="102"/>
        <v>0</v>
      </c>
      <c r="V268" s="40">
        <f t="shared" si="103"/>
        <v>100323.42</v>
      </c>
    </row>
    <row r="269" spans="1:22" x14ac:dyDescent="0.2">
      <c r="A269" s="50">
        <v>52628</v>
      </c>
      <c r="B269" s="36"/>
      <c r="C269" s="37">
        <f t="shared" si="92"/>
        <v>263</v>
      </c>
      <c r="D269" s="48">
        <f t="shared" si="93"/>
        <v>8.0000000000000002E-3</v>
      </c>
      <c r="E269" s="48">
        <f t="shared" si="93"/>
        <v>1.00094E-2</v>
      </c>
      <c r="F269" s="48">
        <f t="shared" si="82"/>
        <v>1.8009400000000002E-2</v>
      </c>
      <c r="G269" s="38">
        <f t="shared" si="94"/>
        <v>445.19100426480622</v>
      </c>
      <c r="H269" s="39">
        <f t="shared" si="95"/>
        <v>124.14709353183335</v>
      </c>
      <c r="I269" s="39">
        <f t="shared" si="96"/>
        <v>321.04391073297285</v>
      </c>
      <c r="J269" s="39">
        <v>0</v>
      </c>
      <c r="K269" s="40">
        <f t="shared" si="97"/>
        <v>82400.490000000005</v>
      </c>
      <c r="L269" s="39">
        <f t="shared" si="90"/>
        <v>229.43836151795153</v>
      </c>
      <c r="M269" s="36"/>
      <c r="N269" s="37">
        <f t="shared" si="98"/>
        <v>263</v>
      </c>
      <c r="O269" s="48">
        <f t="shared" si="99"/>
        <v>8.0000000000000002E-3</v>
      </c>
      <c r="P269" s="48">
        <f t="shared" si="99"/>
        <v>3.703E-2</v>
      </c>
      <c r="Q269" s="48">
        <f t="shared" si="83"/>
        <v>4.5030000000000001E-2</v>
      </c>
      <c r="R269" s="38">
        <f t="shared" si="100"/>
        <v>674.62936578275776</v>
      </c>
      <c r="S269" s="39">
        <f t="shared" si="91"/>
        <v>376.46363355</v>
      </c>
      <c r="T269" s="39">
        <f t="shared" si="101"/>
        <v>298.16573223275782</v>
      </c>
      <c r="U269" s="39">
        <f t="shared" si="102"/>
        <v>0</v>
      </c>
      <c r="V269" s="40">
        <f t="shared" si="103"/>
        <v>100025.25</v>
      </c>
    </row>
    <row r="270" spans="1:22" ht="13.2" thickBot="1" x14ac:dyDescent="0.25">
      <c r="A270" s="50">
        <v>52657</v>
      </c>
      <c r="B270" s="36"/>
      <c r="C270" s="41">
        <f t="shared" si="92"/>
        <v>264</v>
      </c>
      <c r="D270" s="42">
        <f t="shared" si="93"/>
        <v>8.0000000000000002E-3</v>
      </c>
      <c r="E270" s="42">
        <f t="shared" si="93"/>
        <v>1.00094E-2</v>
      </c>
      <c r="F270" s="42">
        <f t="shared" si="82"/>
        <v>1.8009400000000002E-2</v>
      </c>
      <c r="G270" s="43">
        <f t="shared" si="94"/>
        <v>445.19102539360318</v>
      </c>
      <c r="H270" s="44">
        <f t="shared" si="95"/>
        <v>123.66528205050002</v>
      </c>
      <c r="I270" s="44">
        <f t="shared" si="96"/>
        <v>321.52574334310316</v>
      </c>
      <c r="J270" s="44">
        <v>0</v>
      </c>
      <c r="K270" s="45">
        <f t="shared" si="97"/>
        <v>82078.960000000006</v>
      </c>
      <c r="L270" s="39">
        <f t="shared" si="90"/>
        <v>229.4383116048129</v>
      </c>
      <c r="M270" s="36"/>
      <c r="N270" s="41">
        <f t="shared" si="98"/>
        <v>264</v>
      </c>
      <c r="O270" s="42">
        <f t="shared" si="99"/>
        <v>8.0000000000000002E-3</v>
      </c>
      <c r="P270" s="42">
        <f t="shared" si="99"/>
        <v>3.703E-2</v>
      </c>
      <c r="Q270" s="42">
        <f t="shared" si="83"/>
        <v>4.5030000000000001E-2</v>
      </c>
      <c r="R270" s="43">
        <f t="shared" si="100"/>
        <v>674.62933699841608</v>
      </c>
      <c r="S270" s="44">
        <f t="shared" si="91"/>
        <v>375.34475062500002</v>
      </c>
      <c r="T270" s="44">
        <f t="shared" si="101"/>
        <v>299.28458637341606</v>
      </c>
      <c r="U270" s="44">
        <f t="shared" si="102"/>
        <v>0</v>
      </c>
      <c r="V270" s="45">
        <f t="shared" si="103"/>
        <v>99725.97</v>
      </c>
    </row>
    <row r="271" spans="1:22" x14ac:dyDescent="0.2">
      <c r="A271" s="50">
        <v>52688</v>
      </c>
      <c r="B271" s="29">
        <v>23</v>
      </c>
      <c r="C271" s="37">
        <f t="shared" si="92"/>
        <v>265</v>
      </c>
      <c r="D271" s="48">
        <f t="shared" si="93"/>
        <v>8.0000000000000002E-3</v>
      </c>
      <c r="E271" s="48">
        <f t="shared" si="93"/>
        <v>1.00094E-2</v>
      </c>
      <c r="F271" s="48">
        <f t="shared" si="82"/>
        <v>1.8009400000000002E-2</v>
      </c>
      <c r="G271" s="38">
        <f t="shared" si="94"/>
        <v>445.19100230576987</v>
      </c>
      <c r="H271" s="39">
        <f t="shared" si="95"/>
        <v>123.18273518533336</v>
      </c>
      <c r="I271" s="39">
        <f t="shared" si="96"/>
        <v>322.00826712043653</v>
      </c>
      <c r="J271" s="39">
        <v>0</v>
      </c>
      <c r="K271" s="40">
        <f t="shared" si="97"/>
        <v>81756.95</v>
      </c>
      <c r="L271" s="39">
        <f t="shared" si="90"/>
        <v>229.43836571868894</v>
      </c>
      <c r="M271" s="29">
        <v>23</v>
      </c>
      <c r="N271" s="37">
        <f t="shared" si="98"/>
        <v>265</v>
      </c>
      <c r="O271" s="48">
        <f t="shared" si="99"/>
        <v>8.0000000000000002E-3</v>
      </c>
      <c r="P271" s="48">
        <f t="shared" si="99"/>
        <v>3.703E-2</v>
      </c>
      <c r="Q271" s="48">
        <f t="shared" si="83"/>
        <v>4.5030000000000001E-2</v>
      </c>
      <c r="R271" s="38">
        <f t="shared" si="100"/>
        <v>674.62936802445881</v>
      </c>
      <c r="S271" s="39">
        <f t="shared" si="91"/>
        <v>374.22170242500005</v>
      </c>
      <c r="T271" s="39">
        <f t="shared" si="101"/>
        <v>300.40766559945877</v>
      </c>
      <c r="U271" s="39">
        <f t="shared" si="102"/>
        <v>0</v>
      </c>
      <c r="V271" s="40">
        <f t="shared" si="103"/>
        <v>99425.56</v>
      </c>
    </row>
    <row r="272" spans="1:22" x14ac:dyDescent="0.2">
      <c r="A272" s="50">
        <v>52718</v>
      </c>
      <c r="B272" s="36"/>
      <c r="C272" s="37">
        <f t="shared" si="92"/>
        <v>266</v>
      </c>
      <c r="D272" s="48">
        <f t="shared" si="93"/>
        <v>8.0000000000000002E-3</v>
      </c>
      <c r="E272" s="48">
        <f t="shared" si="93"/>
        <v>1.00094E-2</v>
      </c>
      <c r="F272" s="48">
        <f t="shared" si="82"/>
        <v>1.8009400000000002E-2</v>
      </c>
      <c r="G272" s="38">
        <f t="shared" si="94"/>
        <v>445.19099286972335</v>
      </c>
      <c r="H272" s="39">
        <f t="shared" si="95"/>
        <v>122.69946794416667</v>
      </c>
      <c r="I272" s="39">
        <f t="shared" si="96"/>
        <v>322.49152492555669</v>
      </c>
      <c r="J272" s="39">
        <v>0</v>
      </c>
      <c r="K272" s="40">
        <f t="shared" si="97"/>
        <v>81434.460000000006</v>
      </c>
      <c r="L272" s="39">
        <f t="shared" si="90"/>
        <v>229.4383593151955</v>
      </c>
      <c r="M272" s="36"/>
      <c r="N272" s="37">
        <f t="shared" si="98"/>
        <v>266</v>
      </c>
      <c r="O272" s="48">
        <f t="shared" si="99"/>
        <v>8.0000000000000002E-3</v>
      </c>
      <c r="P272" s="48">
        <f t="shared" si="99"/>
        <v>3.703E-2</v>
      </c>
      <c r="Q272" s="48">
        <f t="shared" si="83"/>
        <v>4.5030000000000001E-2</v>
      </c>
      <c r="R272" s="38">
        <f t="shared" si="100"/>
        <v>674.62935218491884</v>
      </c>
      <c r="S272" s="39">
        <f t="shared" si="91"/>
        <v>373.09441390000001</v>
      </c>
      <c r="T272" s="39">
        <f t="shared" si="101"/>
        <v>301.53493828491889</v>
      </c>
      <c r="U272" s="39">
        <f t="shared" si="102"/>
        <v>0</v>
      </c>
      <c r="V272" s="40">
        <f t="shared" si="103"/>
        <v>99124.03</v>
      </c>
    </row>
    <row r="273" spans="1:22" x14ac:dyDescent="0.2">
      <c r="A273" s="50">
        <v>52749</v>
      </c>
      <c r="B273" s="36"/>
      <c r="C273" s="37">
        <f t="shared" si="92"/>
        <v>267</v>
      </c>
      <c r="D273" s="48">
        <f t="shared" si="93"/>
        <v>8.0000000000000002E-3</v>
      </c>
      <c r="E273" s="48">
        <f t="shared" si="93"/>
        <v>1.00094E-2</v>
      </c>
      <c r="F273" s="48">
        <f t="shared" si="82"/>
        <v>1.8009400000000002E-2</v>
      </c>
      <c r="G273" s="38">
        <f t="shared" si="94"/>
        <v>445.19100120628184</v>
      </c>
      <c r="H273" s="39">
        <f t="shared" si="95"/>
        <v>122.21548032700002</v>
      </c>
      <c r="I273" s="39">
        <f t="shared" si="96"/>
        <v>322.97552087928182</v>
      </c>
      <c r="J273" s="39">
        <v>0</v>
      </c>
      <c r="K273" s="40">
        <f t="shared" si="97"/>
        <v>81111.48</v>
      </c>
      <c r="L273" s="39">
        <f t="shared" si="90"/>
        <v>229.43838458816754</v>
      </c>
      <c r="M273" s="36"/>
      <c r="N273" s="37">
        <f t="shared" si="98"/>
        <v>267</v>
      </c>
      <c r="O273" s="48">
        <f t="shared" si="99"/>
        <v>8.0000000000000002E-3</v>
      </c>
      <c r="P273" s="48">
        <f t="shared" si="99"/>
        <v>3.703E-2</v>
      </c>
      <c r="Q273" s="48">
        <f t="shared" si="83"/>
        <v>4.5030000000000001E-2</v>
      </c>
      <c r="R273" s="38">
        <f t="shared" si="100"/>
        <v>674.62938579444938</v>
      </c>
      <c r="S273" s="39">
        <f t="shared" si="91"/>
        <v>371.96292257499999</v>
      </c>
      <c r="T273" s="39">
        <f t="shared" si="101"/>
        <v>302.66646321944938</v>
      </c>
      <c r="U273" s="39">
        <f t="shared" si="102"/>
        <v>0</v>
      </c>
      <c r="V273" s="40">
        <f t="shared" si="103"/>
        <v>98821.36</v>
      </c>
    </row>
    <row r="274" spans="1:22" x14ac:dyDescent="0.2">
      <c r="A274" s="50">
        <v>52779</v>
      </c>
      <c r="B274" s="36"/>
      <c r="C274" s="37">
        <f t="shared" si="92"/>
        <v>268</v>
      </c>
      <c r="D274" s="48">
        <f t="shared" si="93"/>
        <v>8.0000000000000002E-3</v>
      </c>
      <c r="E274" s="48">
        <f t="shared" si="93"/>
        <v>1.00094E-2</v>
      </c>
      <c r="F274" s="48">
        <f t="shared" si="82"/>
        <v>1.8009400000000002E-2</v>
      </c>
      <c r="G274" s="38">
        <f t="shared" si="94"/>
        <v>445.19097662204138</v>
      </c>
      <c r="H274" s="39">
        <f t="shared" si="95"/>
        <v>121.730757326</v>
      </c>
      <c r="I274" s="39">
        <f t="shared" si="96"/>
        <v>323.46021929604137</v>
      </c>
      <c r="J274" s="39">
        <v>0</v>
      </c>
      <c r="K274" s="40">
        <f t="shared" si="97"/>
        <v>80788.02</v>
      </c>
      <c r="L274" s="39">
        <f t="shared" si="90"/>
        <v>229.43838502766846</v>
      </c>
      <c r="M274" s="36"/>
      <c r="N274" s="37">
        <f t="shared" si="98"/>
        <v>268</v>
      </c>
      <c r="O274" s="48">
        <f t="shared" si="99"/>
        <v>8.0000000000000002E-3</v>
      </c>
      <c r="P274" s="48">
        <f t="shared" si="99"/>
        <v>3.703E-2</v>
      </c>
      <c r="Q274" s="48">
        <f t="shared" si="83"/>
        <v>4.5030000000000001E-2</v>
      </c>
      <c r="R274" s="38">
        <f t="shared" si="100"/>
        <v>674.62936164970984</v>
      </c>
      <c r="S274" s="39">
        <f t="shared" si="91"/>
        <v>370.82715340000004</v>
      </c>
      <c r="T274" s="39">
        <f t="shared" si="101"/>
        <v>303.80220824970985</v>
      </c>
      <c r="U274" s="39">
        <f t="shared" si="102"/>
        <v>0</v>
      </c>
      <c r="V274" s="40">
        <f t="shared" si="103"/>
        <v>98517.56</v>
      </c>
    </row>
    <row r="275" spans="1:22" x14ac:dyDescent="0.2">
      <c r="A275" s="50">
        <v>52810</v>
      </c>
      <c r="B275" s="36"/>
      <c r="C275" s="37">
        <f t="shared" si="92"/>
        <v>269</v>
      </c>
      <c r="D275" s="48">
        <f t="shared" si="93"/>
        <v>8.0000000000000002E-3</v>
      </c>
      <c r="E275" s="48">
        <f t="shared" si="93"/>
        <v>1.00094E-2</v>
      </c>
      <c r="F275" s="48">
        <f t="shared" ref="F275:F338" si="104">D275+E275</f>
        <v>1.8009400000000002E-2</v>
      </c>
      <c r="G275" s="38">
        <f t="shared" si="94"/>
        <v>445.19097783049563</v>
      </c>
      <c r="H275" s="39">
        <f t="shared" si="95"/>
        <v>121.24531394900004</v>
      </c>
      <c r="I275" s="39">
        <f t="shared" si="96"/>
        <v>323.94566388149559</v>
      </c>
      <c r="J275" s="39">
        <v>0</v>
      </c>
      <c r="K275" s="40">
        <f t="shared" si="97"/>
        <v>80464.070000000007</v>
      </c>
      <c r="L275" s="39">
        <f t="shared" si="90"/>
        <v>229.43839894088512</v>
      </c>
      <c r="M275" s="36"/>
      <c r="N275" s="37">
        <f t="shared" si="98"/>
        <v>269</v>
      </c>
      <c r="O275" s="48">
        <f t="shared" si="99"/>
        <v>8.0000000000000002E-3</v>
      </c>
      <c r="P275" s="48">
        <f t="shared" si="99"/>
        <v>3.703E-2</v>
      </c>
      <c r="Q275" s="48">
        <f t="shared" ref="Q275:Q338" si="105">O275+P275</f>
        <v>4.5030000000000001E-2</v>
      </c>
      <c r="R275" s="38">
        <f t="shared" si="100"/>
        <v>674.62937677138075</v>
      </c>
      <c r="S275" s="39">
        <f t="shared" si="91"/>
        <v>369.68714390000002</v>
      </c>
      <c r="T275" s="39">
        <f t="shared" si="101"/>
        <v>304.94223287138078</v>
      </c>
      <c r="U275" s="39">
        <f t="shared" si="102"/>
        <v>0</v>
      </c>
      <c r="V275" s="40">
        <f t="shared" si="103"/>
        <v>98212.62</v>
      </c>
    </row>
    <row r="276" spans="1:22" x14ac:dyDescent="0.2">
      <c r="A276" s="50">
        <v>52841</v>
      </c>
      <c r="B276" s="36"/>
      <c r="C276" s="37">
        <f t="shared" si="92"/>
        <v>270</v>
      </c>
      <c r="D276" s="48">
        <f t="shared" si="93"/>
        <v>8.0000000000000002E-3</v>
      </c>
      <c r="E276" s="48">
        <f t="shared" si="93"/>
        <v>1.00094E-2</v>
      </c>
      <c r="F276" s="48">
        <f t="shared" si="104"/>
        <v>1.8009400000000002E-2</v>
      </c>
      <c r="G276" s="38">
        <f t="shared" si="94"/>
        <v>445.19095383965436</v>
      </c>
      <c r="H276" s="39">
        <f t="shared" si="95"/>
        <v>120.7591351881667</v>
      </c>
      <c r="I276" s="39">
        <f t="shared" si="96"/>
        <v>324.43181865148767</v>
      </c>
      <c r="J276" s="39">
        <v>0</v>
      </c>
      <c r="K276" s="40">
        <f t="shared" si="97"/>
        <v>80139.64</v>
      </c>
      <c r="L276" s="39">
        <f t="shared" si="90"/>
        <v>229.43843826947688</v>
      </c>
      <c r="M276" s="36"/>
      <c r="N276" s="37">
        <f t="shared" si="98"/>
        <v>270</v>
      </c>
      <c r="O276" s="48">
        <f t="shared" si="99"/>
        <v>8.0000000000000002E-3</v>
      </c>
      <c r="P276" s="48">
        <f t="shared" si="99"/>
        <v>3.703E-2</v>
      </c>
      <c r="Q276" s="48">
        <f t="shared" si="105"/>
        <v>4.5030000000000001E-2</v>
      </c>
      <c r="R276" s="38">
        <f t="shared" si="100"/>
        <v>674.62939210913123</v>
      </c>
      <c r="S276" s="39">
        <f t="shared" si="91"/>
        <v>368.54285655000001</v>
      </c>
      <c r="T276" s="39">
        <f t="shared" si="101"/>
        <v>306.08653555913122</v>
      </c>
      <c r="U276" s="39">
        <f t="shared" si="102"/>
        <v>0</v>
      </c>
      <c r="V276" s="40">
        <f t="shared" si="103"/>
        <v>97906.53</v>
      </c>
    </row>
    <row r="277" spans="1:22" x14ac:dyDescent="0.2">
      <c r="A277" s="50">
        <v>52871</v>
      </c>
      <c r="B277" s="36"/>
      <c r="C277" s="37">
        <f t="shared" si="92"/>
        <v>271</v>
      </c>
      <c r="D277" s="48">
        <f t="shared" si="93"/>
        <v>8.0000000000000002E-3</v>
      </c>
      <c r="E277" s="48">
        <f t="shared" si="93"/>
        <v>1.00094E-2</v>
      </c>
      <c r="F277" s="48">
        <f t="shared" si="104"/>
        <v>1.8009400000000002E-2</v>
      </c>
      <c r="G277" s="38">
        <f t="shared" si="94"/>
        <v>445.19096394260964</v>
      </c>
      <c r="H277" s="39">
        <f t="shared" si="95"/>
        <v>120.27223605133335</v>
      </c>
      <c r="I277" s="39">
        <f t="shared" si="96"/>
        <v>324.91872789127632</v>
      </c>
      <c r="J277" s="39">
        <v>0</v>
      </c>
      <c r="K277" s="40">
        <f t="shared" si="97"/>
        <v>79814.720000000001</v>
      </c>
      <c r="L277" s="39">
        <f t="shared" si="90"/>
        <v>229.43840429463535</v>
      </c>
      <c r="M277" s="36"/>
      <c r="N277" s="37">
        <f t="shared" si="98"/>
        <v>271</v>
      </c>
      <c r="O277" s="48">
        <f t="shared" si="99"/>
        <v>8.0000000000000002E-3</v>
      </c>
      <c r="P277" s="48">
        <f t="shared" si="99"/>
        <v>3.703E-2</v>
      </c>
      <c r="Q277" s="48">
        <f t="shared" si="105"/>
        <v>4.5030000000000001E-2</v>
      </c>
      <c r="R277" s="38">
        <f t="shared" si="100"/>
        <v>674.62936823724499</v>
      </c>
      <c r="S277" s="39">
        <f t="shared" si="91"/>
        <v>367.39425382500002</v>
      </c>
      <c r="T277" s="39">
        <f t="shared" si="101"/>
        <v>307.23511441224503</v>
      </c>
      <c r="U277" s="39">
        <f t="shared" si="102"/>
        <v>0</v>
      </c>
      <c r="V277" s="40">
        <f t="shared" si="103"/>
        <v>97599.29</v>
      </c>
    </row>
    <row r="278" spans="1:22" x14ac:dyDescent="0.2">
      <c r="A278" s="50">
        <v>52902</v>
      </c>
      <c r="B278" s="36"/>
      <c r="C278" s="37">
        <f t="shared" si="92"/>
        <v>272</v>
      </c>
      <c r="D278" s="48">
        <f t="shared" si="93"/>
        <v>8.0000000000000002E-3</v>
      </c>
      <c r="E278" s="48">
        <f t="shared" si="93"/>
        <v>1.00094E-2</v>
      </c>
      <c r="F278" s="48">
        <f t="shared" si="104"/>
        <v>1.8009400000000002E-2</v>
      </c>
      <c r="G278" s="38">
        <f t="shared" si="94"/>
        <v>445.19095684703507</v>
      </c>
      <c r="H278" s="39">
        <f t="shared" si="95"/>
        <v>119.78460153066668</v>
      </c>
      <c r="I278" s="39">
        <f t="shared" si="96"/>
        <v>325.40635531636838</v>
      </c>
      <c r="J278" s="39">
        <v>0</v>
      </c>
      <c r="K278" s="40">
        <f t="shared" si="97"/>
        <v>79489.31</v>
      </c>
      <c r="L278" s="39">
        <f t="shared" si="90"/>
        <v>229.43837761987379</v>
      </c>
      <c r="M278" s="36"/>
      <c r="N278" s="37">
        <f t="shared" si="98"/>
        <v>272</v>
      </c>
      <c r="O278" s="48">
        <f t="shared" si="99"/>
        <v>8.0000000000000002E-3</v>
      </c>
      <c r="P278" s="48">
        <f t="shared" si="99"/>
        <v>3.703E-2</v>
      </c>
      <c r="Q278" s="48">
        <f t="shared" si="105"/>
        <v>4.5030000000000001E-2</v>
      </c>
      <c r="R278" s="38">
        <f t="shared" si="100"/>
        <v>674.62933446690886</v>
      </c>
      <c r="S278" s="39">
        <f t="shared" si="91"/>
        <v>366.241335725</v>
      </c>
      <c r="T278" s="39">
        <f t="shared" si="101"/>
        <v>308.38799874190892</v>
      </c>
      <c r="U278" s="39">
        <f t="shared" si="102"/>
        <v>0</v>
      </c>
      <c r="V278" s="40">
        <f t="shared" si="103"/>
        <v>97290.9</v>
      </c>
    </row>
    <row r="279" spans="1:22" x14ac:dyDescent="0.2">
      <c r="A279" s="50">
        <v>52932</v>
      </c>
      <c r="B279" s="36"/>
      <c r="C279" s="37">
        <f t="shared" si="92"/>
        <v>273</v>
      </c>
      <c r="D279" s="48">
        <f t="shared" si="93"/>
        <v>8.0000000000000002E-3</v>
      </c>
      <c r="E279" s="48">
        <f t="shared" si="93"/>
        <v>1.00094E-2</v>
      </c>
      <c r="F279" s="48">
        <f t="shared" si="104"/>
        <v>1.8009400000000002E-2</v>
      </c>
      <c r="G279" s="38">
        <f t="shared" si="94"/>
        <v>445.19093643447752</v>
      </c>
      <c r="H279" s="39">
        <f t="shared" si="95"/>
        <v>119.29623162616667</v>
      </c>
      <c r="I279" s="39">
        <f t="shared" si="96"/>
        <v>325.89470480831085</v>
      </c>
      <c r="J279" s="39">
        <v>0</v>
      </c>
      <c r="K279" s="40">
        <f t="shared" si="97"/>
        <v>79163.42</v>
      </c>
      <c r="L279" s="39">
        <f t="shared" si="90"/>
        <v>229.43838415541529</v>
      </c>
      <c r="M279" s="36"/>
      <c r="N279" s="37">
        <f t="shared" si="98"/>
        <v>273</v>
      </c>
      <c r="O279" s="48">
        <f t="shared" si="99"/>
        <v>8.0000000000000002E-3</v>
      </c>
      <c r="P279" s="48">
        <f t="shared" si="99"/>
        <v>3.703E-2</v>
      </c>
      <c r="Q279" s="48">
        <f t="shared" si="105"/>
        <v>4.5030000000000001E-2</v>
      </c>
      <c r="R279" s="38">
        <f t="shared" si="100"/>
        <v>674.62932058989281</v>
      </c>
      <c r="S279" s="39">
        <f t="shared" si="91"/>
        <v>365.08410225</v>
      </c>
      <c r="T279" s="39">
        <f t="shared" si="101"/>
        <v>309.54521833989287</v>
      </c>
      <c r="U279" s="39">
        <f t="shared" si="102"/>
        <v>0</v>
      </c>
      <c r="V279" s="40">
        <f t="shared" si="103"/>
        <v>96981.35</v>
      </c>
    </row>
    <row r="280" spans="1:22" x14ac:dyDescent="0.2">
      <c r="A280" s="50">
        <v>52963</v>
      </c>
      <c r="B280" s="36"/>
      <c r="C280" s="37">
        <f t="shared" si="92"/>
        <v>274</v>
      </c>
      <c r="D280" s="48">
        <f t="shared" si="93"/>
        <v>8.0000000000000002E-3</v>
      </c>
      <c r="E280" s="48">
        <f t="shared" si="93"/>
        <v>1.00094E-2</v>
      </c>
      <c r="F280" s="48">
        <f t="shared" si="104"/>
        <v>1.8009400000000002E-2</v>
      </c>
      <c r="G280" s="38">
        <f t="shared" si="94"/>
        <v>445.19096289288643</v>
      </c>
      <c r="H280" s="39">
        <f t="shared" si="95"/>
        <v>118.80714134566668</v>
      </c>
      <c r="I280" s="39">
        <f t="shared" si="96"/>
        <v>326.38382154721978</v>
      </c>
      <c r="J280" s="39">
        <v>0</v>
      </c>
      <c r="K280" s="40">
        <f t="shared" si="97"/>
        <v>78837.039999999994</v>
      </c>
      <c r="L280" s="39">
        <f t="shared" si="90"/>
        <v>229.43832443444683</v>
      </c>
      <c r="M280" s="36"/>
      <c r="N280" s="37">
        <f t="shared" si="98"/>
        <v>274</v>
      </c>
      <c r="O280" s="48">
        <f t="shared" si="99"/>
        <v>8.0000000000000002E-3</v>
      </c>
      <c r="P280" s="48">
        <f t="shared" si="99"/>
        <v>3.703E-2</v>
      </c>
      <c r="Q280" s="48">
        <f t="shared" si="105"/>
        <v>4.5030000000000001E-2</v>
      </c>
      <c r="R280" s="38">
        <f t="shared" si="100"/>
        <v>674.62928732733326</v>
      </c>
      <c r="S280" s="39">
        <f t="shared" si="91"/>
        <v>363.92251587500004</v>
      </c>
      <c r="T280" s="39">
        <f t="shared" si="101"/>
        <v>310.70677145233316</v>
      </c>
      <c r="U280" s="39">
        <f t="shared" si="102"/>
        <v>0</v>
      </c>
      <c r="V280" s="40">
        <f t="shared" si="103"/>
        <v>96670.64</v>
      </c>
    </row>
    <row r="281" spans="1:22" x14ac:dyDescent="0.2">
      <c r="A281" s="50">
        <v>52994</v>
      </c>
      <c r="B281" s="36"/>
      <c r="C281" s="37">
        <f t="shared" si="92"/>
        <v>275</v>
      </c>
      <c r="D281" s="48">
        <f t="shared" ref="D281:E296" si="106">D280</f>
        <v>8.0000000000000002E-3</v>
      </c>
      <c r="E281" s="48">
        <f t="shared" si="106"/>
        <v>1.00094E-2</v>
      </c>
      <c r="F281" s="48">
        <f t="shared" si="104"/>
        <v>1.8009400000000002E-2</v>
      </c>
      <c r="G281" s="38">
        <f t="shared" si="94"/>
        <v>445.19098447307732</v>
      </c>
      <c r="H281" s="39">
        <f t="shared" si="95"/>
        <v>118.31731568133334</v>
      </c>
      <c r="I281" s="39">
        <f t="shared" si="96"/>
        <v>326.87366879174397</v>
      </c>
      <c r="J281" s="39">
        <v>0</v>
      </c>
      <c r="K281" s="40">
        <f t="shared" si="97"/>
        <v>78510.17</v>
      </c>
      <c r="L281" s="39">
        <f t="shared" si="90"/>
        <v>229.43828032339485</v>
      </c>
      <c r="M281" s="36"/>
      <c r="N281" s="37">
        <f t="shared" si="98"/>
        <v>275</v>
      </c>
      <c r="O281" s="48">
        <f t="shared" ref="O281:P296" si="107">O280</f>
        <v>8.0000000000000002E-3</v>
      </c>
      <c r="P281" s="48">
        <f t="shared" si="107"/>
        <v>3.703E-2</v>
      </c>
      <c r="Q281" s="48">
        <f t="shared" si="105"/>
        <v>4.5030000000000001E-2</v>
      </c>
      <c r="R281" s="38">
        <f t="shared" si="100"/>
        <v>674.62926479647217</v>
      </c>
      <c r="S281" s="39">
        <f t="shared" si="91"/>
        <v>362.75657660000002</v>
      </c>
      <c r="T281" s="39">
        <f t="shared" si="101"/>
        <v>311.87268819647221</v>
      </c>
      <c r="U281" s="39">
        <f t="shared" si="102"/>
        <v>0</v>
      </c>
      <c r="V281" s="40">
        <f t="shared" si="103"/>
        <v>96358.77</v>
      </c>
    </row>
    <row r="282" spans="1:22" x14ac:dyDescent="0.2">
      <c r="A282" s="50">
        <v>53022</v>
      </c>
      <c r="B282" s="36"/>
      <c r="C282" s="41">
        <f t="shared" si="92"/>
        <v>276</v>
      </c>
      <c r="D282" s="42">
        <f t="shared" si="106"/>
        <v>8.0000000000000002E-3</v>
      </c>
      <c r="E282" s="42">
        <f t="shared" si="106"/>
        <v>1.00094E-2</v>
      </c>
      <c r="F282" s="42">
        <f t="shared" si="104"/>
        <v>1.8009400000000002E-2</v>
      </c>
      <c r="G282" s="43">
        <f t="shared" si="94"/>
        <v>445.19100527691813</v>
      </c>
      <c r="H282" s="44">
        <f t="shared" si="95"/>
        <v>117.82675463316667</v>
      </c>
      <c r="I282" s="44">
        <f t="shared" si="96"/>
        <v>327.36425064375146</v>
      </c>
      <c r="J282" s="44">
        <v>0</v>
      </c>
      <c r="K282" s="45">
        <f t="shared" si="97"/>
        <v>78182.81</v>
      </c>
      <c r="L282" s="39">
        <f t="shared" si="90"/>
        <v>229.43827834021835</v>
      </c>
      <c r="M282" s="36"/>
      <c r="N282" s="41">
        <f t="shared" si="98"/>
        <v>276</v>
      </c>
      <c r="O282" s="42">
        <f t="shared" si="107"/>
        <v>8.0000000000000002E-3</v>
      </c>
      <c r="P282" s="42">
        <f t="shared" si="107"/>
        <v>3.703E-2</v>
      </c>
      <c r="Q282" s="42">
        <f t="shared" si="105"/>
        <v>4.5030000000000001E-2</v>
      </c>
      <c r="R282" s="43">
        <f t="shared" si="100"/>
        <v>674.62928361713648</v>
      </c>
      <c r="S282" s="44">
        <f t="shared" si="91"/>
        <v>361.58628442500003</v>
      </c>
      <c r="T282" s="44">
        <f t="shared" si="101"/>
        <v>313.04299919213651</v>
      </c>
      <c r="U282" s="44">
        <f t="shared" si="102"/>
        <v>0</v>
      </c>
      <c r="V282" s="45">
        <f t="shared" si="103"/>
        <v>96045.73</v>
      </c>
    </row>
    <row r="283" spans="1:22" x14ac:dyDescent="0.2">
      <c r="A283" s="50">
        <v>53053</v>
      </c>
      <c r="B283" s="36">
        <v>24</v>
      </c>
      <c r="C283" s="37">
        <f t="shared" si="92"/>
        <v>277</v>
      </c>
      <c r="D283" s="48">
        <f t="shared" si="106"/>
        <v>8.0000000000000002E-3</v>
      </c>
      <c r="E283" s="48">
        <f t="shared" si="106"/>
        <v>1.00094E-2</v>
      </c>
      <c r="F283" s="48">
        <f t="shared" si="104"/>
        <v>1.8009400000000002E-2</v>
      </c>
      <c r="G283" s="38">
        <f t="shared" si="94"/>
        <v>445.19102948106831</v>
      </c>
      <c r="H283" s="39">
        <f t="shared" si="95"/>
        <v>117.33545820116667</v>
      </c>
      <c r="I283" s="39">
        <f t="shared" si="96"/>
        <v>327.85557127990165</v>
      </c>
      <c r="J283" s="39">
        <v>0</v>
      </c>
      <c r="K283" s="40">
        <f t="shared" si="97"/>
        <v>77854.95</v>
      </c>
      <c r="L283" s="39">
        <f t="shared" si="90"/>
        <v>229.43827520252182</v>
      </c>
      <c r="M283" s="36">
        <v>24</v>
      </c>
      <c r="N283" s="37">
        <f t="shared" si="98"/>
        <v>277</v>
      </c>
      <c r="O283" s="48">
        <f t="shared" si="107"/>
        <v>8.0000000000000002E-3</v>
      </c>
      <c r="P283" s="48">
        <f t="shared" si="107"/>
        <v>3.703E-2</v>
      </c>
      <c r="Q283" s="48">
        <f t="shared" si="105"/>
        <v>4.5030000000000001E-2</v>
      </c>
      <c r="R283" s="38">
        <f t="shared" si="100"/>
        <v>674.62930468359014</v>
      </c>
      <c r="S283" s="39">
        <f t="shared" si="91"/>
        <v>360.41160182499999</v>
      </c>
      <c r="T283" s="39">
        <f t="shared" si="101"/>
        <v>314.21770285859009</v>
      </c>
      <c r="U283" s="39">
        <f t="shared" si="102"/>
        <v>0</v>
      </c>
      <c r="V283" s="40">
        <f t="shared" si="103"/>
        <v>95731.51</v>
      </c>
    </row>
    <row r="284" spans="1:22" x14ac:dyDescent="0.2">
      <c r="A284" s="50">
        <v>53083</v>
      </c>
      <c r="B284" s="36"/>
      <c r="C284" s="37">
        <f t="shared" si="92"/>
        <v>278</v>
      </c>
      <c r="D284" s="48">
        <f t="shared" si="106"/>
        <v>8.0000000000000002E-3</v>
      </c>
      <c r="E284" s="48">
        <f t="shared" si="106"/>
        <v>1.00094E-2</v>
      </c>
      <c r="F284" s="48">
        <f t="shared" si="104"/>
        <v>1.8009400000000002E-2</v>
      </c>
      <c r="G284" s="38">
        <f t="shared" si="94"/>
        <v>445.1910041567138</v>
      </c>
      <c r="H284" s="39">
        <f t="shared" si="95"/>
        <v>116.8434113775</v>
      </c>
      <c r="I284" s="39">
        <f t="shared" si="96"/>
        <v>328.34759277921381</v>
      </c>
      <c r="J284" s="39">
        <v>0</v>
      </c>
      <c r="K284" s="40">
        <f t="shared" si="97"/>
        <v>77526.600000000006</v>
      </c>
      <c r="L284" s="39">
        <f t="shared" si="90"/>
        <v>229.43828433869669</v>
      </c>
      <c r="M284" s="36"/>
      <c r="N284" s="37">
        <f t="shared" si="98"/>
        <v>278</v>
      </c>
      <c r="O284" s="48">
        <f t="shared" si="107"/>
        <v>8.0000000000000002E-3</v>
      </c>
      <c r="P284" s="48">
        <f t="shared" si="107"/>
        <v>3.703E-2</v>
      </c>
      <c r="Q284" s="48">
        <f t="shared" si="105"/>
        <v>4.5030000000000001E-2</v>
      </c>
      <c r="R284" s="38">
        <f t="shared" si="100"/>
        <v>674.62928849541049</v>
      </c>
      <c r="S284" s="39">
        <f t="shared" si="91"/>
        <v>359.23249127499997</v>
      </c>
      <c r="T284" s="39">
        <f t="shared" si="101"/>
        <v>315.39679722041046</v>
      </c>
      <c r="U284" s="39">
        <f t="shared" si="102"/>
        <v>0</v>
      </c>
      <c r="V284" s="40">
        <f t="shared" si="103"/>
        <v>95416.11</v>
      </c>
    </row>
    <row r="285" spans="1:22" x14ac:dyDescent="0.2">
      <c r="A285" s="50">
        <v>53114</v>
      </c>
      <c r="B285" s="36"/>
      <c r="C285" s="37">
        <f t="shared" si="92"/>
        <v>279</v>
      </c>
      <c r="D285" s="48">
        <f t="shared" si="106"/>
        <v>8.0000000000000002E-3</v>
      </c>
      <c r="E285" s="48">
        <f t="shared" si="106"/>
        <v>1.00094E-2</v>
      </c>
      <c r="F285" s="48">
        <f t="shared" si="104"/>
        <v>1.8009400000000002E-2</v>
      </c>
      <c r="G285" s="38">
        <f t="shared" si="94"/>
        <v>445.19099033341968</v>
      </c>
      <c r="H285" s="39">
        <f t="shared" si="95"/>
        <v>116.35062917000002</v>
      </c>
      <c r="I285" s="39">
        <f t="shared" si="96"/>
        <v>328.84036116341963</v>
      </c>
      <c r="J285" s="39">
        <v>0</v>
      </c>
      <c r="K285" s="40">
        <f t="shared" si="97"/>
        <v>77197.759999999995</v>
      </c>
      <c r="L285" s="39">
        <f t="shared" si="90"/>
        <v>229.43827551708478</v>
      </c>
      <c r="M285" s="36"/>
      <c r="N285" s="37">
        <f t="shared" si="98"/>
        <v>279</v>
      </c>
      <c r="O285" s="48">
        <f t="shared" si="107"/>
        <v>8.0000000000000002E-3</v>
      </c>
      <c r="P285" s="48">
        <f t="shared" si="107"/>
        <v>3.703E-2</v>
      </c>
      <c r="Q285" s="48">
        <f t="shared" si="105"/>
        <v>4.5030000000000001E-2</v>
      </c>
      <c r="R285" s="38">
        <f t="shared" si="100"/>
        <v>674.62926585050445</v>
      </c>
      <c r="S285" s="39">
        <f t="shared" si="91"/>
        <v>358.04895277500003</v>
      </c>
      <c r="T285" s="39">
        <f t="shared" si="101"/>
        <v>316.58031307550448</v>
      </c>
      <c r="U285" s="39">
        <f t="shared" si="102"/>
        <v>0</v>
      </c>
      <c r="V285" s="40">
        <f t="shared" si="103"/>
        <v>95099.53</v>
      </c>
    </row>
    <row r="286" spans="1:22" x14ac:dyDescent="0.2">
      <c r="A286" s="50">
        <v>53144</v>
      </c>
      <c r="B286" s="36"/>
      <c r="C286" s="37">
        <f t="shared" si="92"/>
        <v>280</v>
      </c>
      <c r="D286" s="48">
        <f t="shared" si="106"/>
        <v>8.0000000000000002E-3</v>
      </c>
      <c r="E286" s="48">
        <f t="shared" si="106"/>
        <v>1.00094E-2</v>
      </c>
      <c r="F286" s="48">
        <f t="shared" si="104"/>
        <v>1.8009400000000002E-2</v>
      </c>
      <c r="G286" s="38">
        <f t="shared" si="94"/>
        <v>445.19099241620927</v>
      </c>
      <c r="H286" s="39">
        <f t="shared" si="95"/>
        <v>115.85711157866668</v>
      </c>
      <c r="I286" s="39">
        <f t="shared" si="96"/>
        <v>329.33388083754261</v>
      </c>
      <c r="J286" s="39">
        <v>0</v>
      </c>
      <c r="K286" s="40">
        <f t="shared" si="97"/>
        <v>76868.429999999993</v>
      </c>
      <c r="L286" s="39">
        <f t="shared" si="90"/>
        <v>229.43827565523054</v>
      </c>
      <c r="M286" s="36"/>
      <c r="N286" s="37">
        <f t="shared" si="98"/>
        <v>280</v>
      </c>
      <c r="O286" s="48">
        <f t="shared" si="107"/>
        <v>8.0000000000000002E-3</v>
      </c>
      <c r="P286" s="48">
        <f t="shared" si="107"/>
        <v>3.703E-2</v>
      </c>
      <c r="Q286" s="48">
        <f t="shared" si="105"/>
        <v>4.5030000000000001E-2</v>
      </c>
      <c r="R286" s="38">
        <f t="shared" si="100"/>
        <v>674.62926807143981</v>
      </c>
      <c r="S286" s="39">
        <f t="shared" si="91"/>
        <v>356.860986325</v>
      </c>
      <c r="T286" s="39">
        <f t="shared" si="101"/>
        <v>317.76828174643975</v>
      </c>
      <c r="U286" s="39">
        <f t="shared" si="102"/>
        <v>0</v>
      </c>
      <c r="V286" s="40">
        <f t="shared" si="103"/>
        <v>94781.759999999995</v>
      </c>
    </row>
    <row r="287" spans="1:22" x14ac:dyDescent="0.2">
      <c r="A287" s="50">
        <v>53175</v>
      </c>
      <c r="B287" s="36"/>
      <c r="C287" s="37">
        <f t="shared" si="92"/>
        <v>281</v>
      </c>
      <c r="D287" s="48">
        <f t="shared" si="106"/>
        <v>8.0000000000000002E-3</v>
      </c>
      <c r="E287" s="48">
        <f t="shared" si="106"/>
        <v>1.00094E-2</v>
      </c>
      <c r="F287" s="48">
        <f t="shared" si="104"/>
        <v>1.8009400000000002E-2</v>
      </c>
      <c r="G287" s="38">
        <f t="shared" si="94"/>
        <v>445.19101489245867</v>
      </c>
      <c r="H287" s="39">
        <f t="shared" si="95"/>
        <v>115.3628586035</v>
      </c>
      <c r="I287" s="39">
        <f t="shared" si="96"/>
        <v>329.82815628895867</v>
      </c>
      <c r="J287" s="39">
        <v>0</v>
      </c>
      <c r="K287" s="40">
        <f t="shared" si="97"/>
        <v>76538.600000000006</v>
      </c>
      <c r="L287" s="39">
        <f t="shared" si="90"/>
        <v>229.43824094894734</v>
      </c>
      <c r="M287" s="36"/>
      <c r="N287" s="37">
        <f t="shared" si="98"/>
        <v>281</v>
      </c>
      <c r="O287" s="48">
        <f t="shared" si="107"/>
        <v>8.0000000000000002E-3</v>
      </c>
      <c r="P287" s="48">
        <f t="shared" si="107"/>
        <v>3.703E-2</v>
      </c>
      <c r="Q287" s="48">
        <f t="shared" si="105"/>
        <v>4.5030000000000001E-2</v>
      </c>
      <c r="R287" s="38">
        <f t="shared" si="100"/>
        <v>674.62925584140601</v>
      </c>
      <c r="S287" s="39">
        <f t="shared" si="91"/>
        <v>355.6685544</v>
      </c>
      <c r="T287" s="39">
        <f t="shared" si="101"/>
        <v>318.960701441406</v>
      </c>
      <c r="U287" s="39">
        <f t="shared" si="102"/>
        <v>0</v>
      </c>
      <c r="V287" s="40">
        <f t="shared" si="103"/>
        <v>94462.8</v>
      </c>
    </row>
    <row r="288" spans="1:22" x14ac:dyDescent="0.2">
      <c r="A288" s="50">
        <v>53206</v>
      </c>
      <c r="B288" s="36"/>
      <c r="C288" s="37">
        <f t="shared" si="92"/>
        <v>282</v>
      </c>
      <c r="D288" s="48">
        <f t="shared" si="106"/>
        <v>8.0000000000000002E-3</v>
      </c>
      <c r="E288" s="48">
        <f t="shared" si="106"/>
        <v>1.00094E-2</v>
      </c>
      <c r="F288" s="48">
        <f t="shared" si="104"/>
        <v>1.8009400000000002E-2</v>
      </c>
      <c r="G288" s="38">
        <f t="shared" si="94"/>
        <v>445.19100416841138</v>
      </c>
      <c r="H288" s="39">
        <f t="shared" si="95"/>
        <v>114.86785523666667</v>
      </c>
      <c r="I288" s="39">
        <f t="shared" si="96"/>
        <v>330.3231489317447</v>
      </c>
      <c r="J288" s="39">
        <v>0</v>
      </c>
      <c r="K288" s="40">
        <f t="shared" si="97"/>
        <v>76208.28</v>
      </c>
      <c r="L288" s="39">
        <f t="shared" si="90"/>
        <v>229.43825668251054</v>
      </c>
      <c r="M288" s="36"/>
      <c r="N288" s="37">
        <f t="shared" si="98"/>
        <v>282</v>
      </c>
      <c r="O288" s="48">
        <f t="shared" si="107"/>
        <v>8.0000000000000002E-3</v>
      </c>
      <c r="P288" s="48">
        <f t="shared" si="107"/>
        <v>3.703E-2</v>
      </c>
      <c r="Q288" s="48">
        <f t="shared" si="105"/>
        <v>4.5030000000000001E-2</v>
      </c>
      <c r="R288" s="38">
        <f t="shared" si="100"/>
        <v>674.62926085092192</v>
      </c>
      <c r="S288" s="39">
        <f t="shared" si="91"/>
        <v>354.47165700000005</v>
      </c>
      <c r="T288" s="39">
        <f t="shared" si="101"/>
        <v>320.15760385092187</v>
      </c>
      <c r="U288" s="39">
        <f t="shared" si="102"/>
        <v>0</v>
      </c>
      <c r="V288" s="40">
        <f t="shared" si="103"/>
        <v>94142.64</v>
      </c>
    </row>
    <row r="289" spans="1:22" x14ac:dyDescent="0.2">
      <c r="A289" s="50">
        <v>53236</v>
      </c>
      <c r="B289" s="36"/>
      <c r="C289" s="37">
        <f t="shared" si="92"/>
        <v>283</v>
      </c>
      <c r="D289" s="48">
        <f t="shared" si="106"/>
        <v>8.0000000000000002E-3</v>
      </c>
      <c r="E289" s="48">
        <f t="shared" si="106"/>
        <v>1.00094E-2</v>
      </c>
      <c r="F289" s="48">
        <f t="shared" si="104"/>
        <v>1.8009400000000002E-2</v>
      </c>
      <c r="G289" s="38">
        <f t="shared" si="94"/>
        <v>445.19102256373719</v>
      </c>
      <c r="H289" s="39">
        <f t="shared" si="95"/>
        <v>114.37211648600001</v>
      </c>
      <c r="I289" s="39">
        <f t="shared" si="96"/>
        <v>330.81890607773721</v>
      </c>
      <c r="J289" s="39">
        <v>0</v>
      </c>
      <c r="K289" s="40">
        <f t="shared" si="97"/>
        <v>75877.460000000006</v>
      </c>
      <c r="L289" s="39">
        <f t="shared" si="90"/>
        <v>229.43822111630186</v>
      </c>
      <c r="M289" s="36"/>
      <c r="N289" s="37">
        <f t="shared" si="98"/>
        <v>283</v>
      </c>
      <c r="O289" s="48">
        <f t="shared" si="107"/>
        <v>8.0000000000000002E-3</v>
      </c>
      <c r="P289" s="48">
        <f t="shared" si="107"/>
        <v>3.703E-2</v>
      </c>
      <c r="Q289" s="48">
        <f t="shared" si="105"/>
        <v>4.5030000000000001E-2</v>
      </c>
      <c r="R289" s="38">
        <f t="shared" si="100"/>
        <v>674.62924368003905</v>
      </c>
      <c r="S289" s="39">
        <f t="shared" si="91"/>
        <v>353.27025660000004</v>
      </c>
      <c r="T289" s="39">
        <f t="shared" si="101"/>
        <v>321.35898708003901</v>
      </c>
      <c r="U289" s="39">
        <f t="shared" si="102"/>
        <v>0</v>
      </c>
      <c r="V289" s="40">
        <f t="shared" si="103"/>
        <v>93821.28</v>
      </c>
    </row>
    <row r="290" spans="1:22" x14ac:dyDescent="0.2">
      <c r="A290" s="50">
        <v>53267</v>
      </c>
      <c r="B290" s="36"/>
      <c r="C290" s="37">
        <f t="shared" si="92"/>
        <v>284</v>
      </c>
      <c r="D290" s="48">
        <f t="shared" si="106"/>
        <v>8.0000000000000002E-3</v>
      </c>
      <c r="E290" s="48">
        <f t="shared" si="106"/>
        <v>1.00094E-2</v>
      </c>
      <c r="F290" s="48">
        <f t="shared" si="104"/>
        <v>1.8009400000000002E-2</v>
      </c>
      <c r="G290" s="38">
        <f t="shared" si="94"/>
        <v>445.19101614543644</v>
      </c>
      <c r="H290" s="39">
        <f t="shared" si="95"/>
        <v>113.87562734366669</v>
      </c>
      <c r="I290" s="39">
        <f t="shared" si="96"/>
        <v>331.31538880176976</v>
      </c>
      <c r="J290" s="39">
        <v>0</v>
      </c>
      <c r="K290" s="40">
        <f t="shared" si="97"/>
        <v>75546.14</v>
      </c>
      <c r="L290" s="39">
        <f t="shared" si="90"/>
        <v>229.43822025112257</v>
      </c>
      <c r="M290" s="36"/>
      <c r="N290" s="37">
        <f t="shared" si="98"/>
        <v>284</v>
      </c>
      <c r="O290" s="48">
        <f t="shared" si="107"/>
        <v>8.0000000000000002E-3</v>
      </c>
      <c r="P290" s="48">
        <f t="shared" si="107"/>
        <v>3.703E-2</v>
      </c>
      <c r="Q290" s="48">
        <f t="shared" si="105"/>
        <v>4.5030000000000001E-2</v>
      </c>
      <c r="R290" s="38">
        <f t="shared" si="100"/>
        <v>674.62923639655901</v>
      </c>
      <c r="S290" s="39">
        <f t="shared" si="91"/>
        <v>352.06435320000003</v>
      </c>
      <c r="T290" s="39">
        <f t="shared" si="101"/>
        <v>322.56488319655898</v>
      </c>
      <c r="U290" s="39">
        <f t="shared" si="102"/>
        <v>0</v>
      </c>
      <c r="V290" s="40">
        <f t="shared" si="103"/>
        <v>93498.72</v>
      </c>
    </row>
    <row r="291" spans="1:22" x14ac:dyDescent="0.2">
      <c r="A291" s="50">
        <v>53297</v>
      </c>
      <c r="B291" s="36"/>
      <c r="C291" s="37">
        <f t="shared" si="92"/>
        <v>285</v>
      </c>
      <c r="D291" s="48">
        <f t="shared" si="106"/>
        <v>8.0000000000000002E-3</v>
      </c>
      <c r="E291" s="48">
        <f t="shared" si="106"/>
        <v>1.00094E-2</v>
      </c>
      <c r="F291" s="48">
        <f t="shared" si="104"/>
        <v>1.8009400000000002E-2</v>
      </c>
      <c r="G291" s="38">
        <f t="shared" si="94"/>
        <v>445.19098897179259</v>
      </c>
      <c r="H291" s="39">
        <f t="shared" si="95"/>
        <v>113.37838780966668</v>
      </c>
      <c r="I291" s="39">
        <f t="shared" si="96"/>
        <v>331.81260116212593</v>
      </c>
      <c r="J291" s="39">
        <v>0</v>
      </c>
      <c r="K291" s="40">
        <f t="shared" si="97"/>
        <v>75214.33</v>
      </c>
      <c r="L291" s="39">
        <f t="shared" si="90"/>
        <v>229.43828265891017</v>
      </c>
      <c r="M291" s="36"/>
      <c r="N291" s="37">
        <f t="shared" si="98"/>
        <v>285</v>
      </c>
      <c r="O291" s="48">
        <f t="shared" si="107"/>
        <v>8.0000000000000002E-3</v>
      </c>
      <c r="P291" s="48">
        <f t="shared" si="107"/>
        <v>3.703E-2</v>
      </c>
      <c r="Q291" s="48">
        <f t="shared" si="105"/>
        <v>4.5030000000000001E-2</v>
      </c>
      <c r="R291" s="38">
        <f t="shared" si="100"/>
        <v>674.62927163070276</v>
      </c>
      <c r="S291" s="39">
        <f t="shared" si="91"/>
        <v>350.85394680000002</v>
      </c>
      <c r="T291" s="39">
        <f t="shared" si="101"/>
        <v>323.7753248307028</v>
      </c>
      <c r="U291" s="39">
        <f t="shared" si="102"/>
        <v>0</v>
      </c>
      <c r="V291" s="40">
        <f t="shared" si="103"/>
        <v>93174.94</v>
      </c>
    </row>
    <row r="292" spans="1:22" x14ac:dyDescent="0.2">
      <c r="A292" s="50">
        <v>53328</v>
      </c>
      <c r="B292" s="36"/>
      <c r="C292" s="37">
        <f t="shared" si="92"/>
        <v>286</v>
      </c>
      <c r="D292" s="48">
        <f t="shared" si="106"/>
        <v>8.0000000000000002E-3</v>
      </c>
      <c r="E292" s="48">
        <f t="shared" si="106"/>
        <v>1.00094E-2</v>
      </c>
      <c r="F292" s="48">
        <f t="shared" si="104"/>
        <v>1.8009400000000002E-2</v>
      </c>
      <c r="G292" s="38">
        <f t="shared" si="94"/>
        <v>445.19100436798078</v>
      </c>
      <c r="H292" s="39">
        <f t="shared" si="95"/>
        <v>112.88041289183334</v>
      </c>
      <c r="I292" s="39">
        <f t="shared" si="96"/>
        <v>332.31059147614747</v>
      </c>
      <c r="J292" s="39">
        <v>0</v>
      </c>
      <c r="K292" s="40">
        <f t="shared" si="97"/>
        <v>74882.02</v>
      </c>
      <c r="L292" s="39">
        <f t="shared" si="90"/>
        <v>229.43823341235509</v>
      </c>
      <c r="M292" s="36"/>
      <c r="N292" s="37">
        <f t="shared" si="98"/>
        <v>286</v>
      </c>
      <c r="O292" s="48">
        <f t="shared" si="107"/>
        <v>8.0000000000000002E-3</v>
      </c>
      <c r="P292" s="48">
        <f t="shared" si="107"/>
        <v>3.703E-2</v>
      </c>
      <c r="Q292" s="48">
        <f t="shared" si="105"/>
        <v>4.5030000000000001E-2</v>
      </c>
      <c r="R292" s="38">
        <f t="shared" si="100"/>
        <v>674.62923778033587</v>
      </c>
      <c r="S292" s="39">
        <f t="shared" si="91"/>
        <v>349.63896235000004</v>
      </c>
      <c r="T292" s="39">
        <f t="shared" si="101"/>
        <v>324.99027543033588</v>
      </c>
      <c r="U292" s="39">
        <f t="shared" si="102"/>
        <v>0</v>
      </c>
      <c r="V292" s="40">
        <f t="shared" si="103"/>
        <v>92849.95</v>
      </c>
    </row>
    <row r="293" spans="1:22" x14ac:dyDescent="0.2">
      <c r="A293" s="50">
        <v>53359</v>
      </c>
      <c r="B293" s="36"/>
      <c r="C293" s="37">
        <f t="shared" si="92"/>
        <v>287</v>
      </c>
      <c r="D293" s="48">
        <f t="shared" si="106"/>
        <v>8.0000000000000002E-3</v>
      </c>
      <c r="E293" s="48">
        <f t="shared" si="106"/>
        <v>1.00094E-2</v>
      </c>
      <c r="F293" s="48">
        <f t="shared" si="104"/>
        <v>1.8009400000000002E-2</v>
      </c>
      <c r="G293" s="38">
        <f t="shared" si="94"/>
        <v>445.19100788444399</v>
      </c>
      <c r="H293" s="39">
        <f t="shared" si="95"/>
        <v>112.38168758233336</v>
      </c>
      <c r="I293" s="39">
        <f t="shared" si="96"/>
        <v>332.80932030211062</v>
      </c>
      <c r="J293" s="39">
        <v>0</v>
      </c>
      <c r="K293" s="40">
        <f t="shared" si="97"/>
        <v>74549.210000000006</v>
      </c>
      <c r="L293" s="39">
        <f t="shared" si="90"/>
        <v>229.43823189711389</v>
      </c>
      <c r="M293" s="36"/>
      <c r="N293" s="37">
        <f t="shared" si="98"/>
        <v>287</v>
      </c>
      <c r="O293" s="48">
        <f t="shared" si="107"/>
        <v>8.0000000000000002E-3</v>
      </c>
      <c r="P293" s="48">
        <f t="shared" si="107"/>
        <v>3.703E-2</v>
      </c>
      <c r="Q293" s="48">
        <f t="shared" si="105"/>
        <v>4.5030000000000001E-2</v>
      </c>
      <c r="R293" s="38">
        <f t="shared" si="100"/>
        <v>674.62923978155789</v>
      </c>
      <c r="S293" s="39">
        <f t="shared" si="91"/>
        <v>348.41943737500003</v>
      </c>
      <c r="T293" s="39">
        <f t="shared" si="101"/>
        <v>326.20980240655786</v>
      </c>
      <c r="U293" s="39">
        <f t="shared" si="102"/>
        <v>0</v>
      </c>
      <c r="V293" s="40">
        <f t="shared" si="103"/>
        <v>92523.74</v>
      </c>
    </row>
    <row r="294" spans="1:22" ht="13.2" thickBot="1" x14ac:dyDescent="0.25">
      <c r="A294" s="50">
        <v>53387</v>
      </c>
      <c r="B294" s="36"/>
      <c r="C294" s="41">
        <f t="shared" si="92"/>
        <v>288</v>
      </c>
      <c r="D294" s="42">
        <f t="shared" si="106"/>
        <v>8.0000000000000002E-3</v>
      </c>
      <c r="E294" s="42">
        <f t="shared" si="106"/>
        <v>1.00094E-2</v>
      </c>
      <c r="F294" s="42">
        <f t="shared" si="104"/>
        <v>1.8009400000000002E-2</v>
      </c>
      <c r="G294" s="43">
        <f t="shared" si="94"/>
        <v>445.19100382544207</v>
      </c>
      <c r="H294" s="44">
        <f t="shared" si="95"/>
        <v>111.88221188116668</v>
      </c>
      <c r="I294" s="44">
        <f t="shared" si="96"/>
        <v>333.30879194427536</v>
      </c>
      <c r="J294" s="44">
        <v>0</v>
      </c>
      <c r="K294" s="45">
        <f t="shared" si="97"/>
        <v>74215.899999999994</v>
      </c>
      <c r="L294" s="39">
        <f t="shared" si="90"/>
        <v>229.43823451537946</v>
      </c>
      <c r="M294" s="36"/>
      <c r="N294" s="41">
        <f t="shared" si="98"/>
        <v>288</v>
      </c>
      <c r="O294" s="42">
        <f t="shared" si="107"/>
        <v>8.0000000000000002E-3</v>
      </c>
      <c r="P294" s="42">
        <f t="shared" si="107"/>
        <v>3.703E-2</v>
      </c>
      <c r="Q294" s="42">
        <f t="shared" si="105"/>
        <v>4.5030000000000001E-2</v>
      </c>
      <c r="R294" s="43">
        <f t="shared" si="100"/>
        <v>674.62923834082153</v>
      </c>
      <c r="S294" s="44">
        <f t="shared" si="91"/>
        <v>347.19533435000005</v>
      </c>
      <c r="T294" s="44">
        <f t="shared" si="101"/>
        <v>327.43390399082153</v>
      </c>
      <c r="U294" s="44">
        <f t="shared" si="102"/>
        <v>0</v>
      </c>
      <c r="V294" s="45">
        <f t="shared" si="103"/>
        <v>92196.31</v>
      </c>
    </row>
    <row r="295" spans="1:22" x14ac:dyDescent="0.2">
      <c r="A295" s="50">
        <v>53418</v>
      </c>
      <c r="B295" s="29">
        <v>25</v>
      </c>
      <c r="C295" s="37">
        <f t="shared" si="92"/>
        <v>289</v>
      </c>
      <c r="D295" s="48">
        <f t="shared" si="106"/>
        <v>8.0000000000000002E-3</v>
      </c>
      <c r="E295" s="48">
        <f t="shared" si="106"/>
        <v>1.00094E-2</v>
      </c>
      <c r="F295" s="48">
        <f t="shared" si="104"/>
        <v>1.8009400000000002E-2</v>
      </c>
      <c r="G295" s="38">
        <f t="shared" si="94"/>
        <v>445.19099657880713</v>
      </c>
      <c r="H295" s="39">
        <f t="shared" si="95"/>
        <v>111.38198578833334</v>
      </c>
      <c r="I295" s="39">
        <f t="shared" si="96"/>
        <v>333.80901079047379</v>
      </c>
      <c r="J295" s="39">
        <v>0</v>
      </c>
      <c r="K295" s="40">
        <f t="shared" si="97"/>
        <v>73882.09</v>
      </c>
      <c r="L295" s="39">
        <f t="shared" si="90"/>
        <v>229.43827032873753</v>
      </c>
      <c r="M295" s="29">
        <v>25</v>
      </c>
      <c r="N295" s="37">
        <f t="shared" si="98"/>
        <v>289</v>
      </c>
      <c r="O295" s="48">
        <f t="shared" si="107"/>
        <v>8.0000000000000002E-3</v>
      </c>
      <c r="P295" s="48">
        <f t="shared" si="107"/>
        <v>3.703E-2</v>
      </c>
      <c r="Q295" s="48">
        <f t="shared" si="105"/>
        <v>4.5030000000000001E-2</v>
      </c>
      <c r="R295" s="38">
        <f t="shared" si="100"/>
        <v>674.62926690754466</v>
      </c>
      <c r="S295" s="39">
        <f t="shared" si="91"/>
        <v>345.96665327500006</v>
      </c>
      <c r="T295" s="39">
        <f t="shared" si="101"/>
        <v>328.66261363254466</v>
      </c>
      <c r="U295" s="39">
        <f t="shared" si="102"/>
        <v>0</v>
      </c>
      <c r="V295" s="40">
        <f t="shared" si="103"/>
        <v>91867.65</v>
      </c>
    </row>
    <row r="296" spans="1:22" x14ac:dyDescent="0.2">
      <c r="A296" s="50">
        <v>53448</v>
      </c>
      <c r="B296" s="36"/>
      <c r="C296" s="37">
        <f t="shared" si="92"/>
        <v>290</v>
      </c>
      <c r="D296" s="48">
        <f t="shared" si="106"/>
        <v>8.0000000000000002E-3</v>
      </c>
      <c r="E296" s="48">
        <f t="shared" si="106"/>
        <v>1.00094E-2</v>
      </c>
      <c r="F296" s="48">
        <f t="shared" si="104"/>
        <v>1.8009400000000002E-2</v>
      </c>
      <c r="G296" s="38">
        <f t="shared" si="94"/>
        <v>445.19099061813154</v>
      </c>
      <c r="H296" s="39">
        <f t="shared" si="95"/>
        <v>110.88100930383334</v>
      </c>
      <c r="I296" s="39">
        <f t="shared" si="96"/>
        <v>334.30998131429817</v>
      </c>
      <c r="J296" s="39">
        <v>0</v>
      </c>
      <c r="K296" s="40">
        <f t="shared" si="97"/>
        <v>73547.78</v>
      </c>
      <c r="L296" s="39">
        <f t="shared" si="90"/>
        <v>229.43829548260101</v>
      </c>
      <c r="M296" s="36"/>
      <c r="N296" s="37">
        <f t="shared" si="98"/>
        <v>290</v>
      </c>
      <c r="O296" s="48">
        <f t="shared" si="107"/>
        <v>8.0000000000000002E-3</v>
      </c>
      <c r="P296" s="48">
        <f t="shared" si="107"/>
        <v>3.703E-2</v>
      </c>
      <c r="Q296" s="48">
        <f t="shared" si="105"/>
        <v>4.5030000000000001E-2</v>
      </c>
      <c r="R296" s="38">
        <f t="shared" si="100"/>
        <v>674.62928610073254</v>
      </c>
      <c r="S296" s="39">
        <f t="shared" si="91"/>
        <v>344.733356625</v>
      </c>
      <c r="T296" s="39">
        <f t="shared" si="101"/>
        <v>329.89592947573249</v>
      </c>
      <c r="U296" s="39">
        <f t="shared" si="102"/>
        <v>0</v>
      </c>
      <c r="V296" s="40">
        <f t="shared" si="103"/>
        <v>91537.75</v>
      </c>
    </row>
    <row r="297" spans="1:22" x14ac:dyDescent="0.2">
      <c r="A297" s="50">
        <v>53479</v>
      </c>
      <c r="B297" s="36"/>
      <c r="C297" s="37">
        <f t="shared" si="92"/>
        <v>291</v>
      </c>
      <c r="D297" s="48">
        <f t="shared" ref="D297:E312" si="108">D296</f>
        <v>8.0000000000000002E-3</v>
      </c>
      <c r="E297" s="48">
        <f t="shared" si="108"/>
        <v>1.00094E-2</v>
      </c>
      <c r="F297" s="48">
        <f t="shared" si="104"/>
        <v>1.8009400000000002E-2</v>
      </c>
      <c r="G297" s="38">
        <f t="shared" si="94"/>
        <v>445.19099050502541</v>
      </c>
      <c r="H297" s="39">
        <f t="shared" si="95"/>
        <v>110.37928242766668</v>
      </c>
      <c r="I297" s="39">
        <f t="shared" si="96"/>
        <v>334.81170807735873</v>
      </c>
      <c r="J297" s="39">
        <v>0</v>
      </c>
      <c r="K297" s="40">
        <f t="shared" si="97"/>
        <v>73212.97</v>
      </c>
      <c r="L297" s="39">
        <f t="shared" si="90"/>
        <v>229.43826559611921</v>
      </c>
      <c r="M297" s="36"/>
      <c r="N297" s="37">
        <f t="shared" si="98"/>
        <v>291</v>
      </c>
      <c r="O297" s="48">
        <f t="shared" ref="O297:P312" si="109">O296</f>
        <v>8.0000000000000002E-3</v>
      </c>
      <c r="P297" s="48">
        <f t="shared" si="109"/>
        <v>3.703E-2</v>
      </c>
      <c r="Q297" s="48">
        <f t="shared" si="105"/>
        <v>4.5030000000000001E-2</v>
      </c>
      <c r="R297" s="38">
        <f t="shared" si="100"/>
        <v>674.62925610114462</v>
      </c>
      <c r="S297" s="39">
        <f t="shared" si="91"/>
        <v>343.49540687500001</v>
      </c>
      <c r="T297" s="39">
        <f t="shared" si="101"/>
        <v>331.13384922614466</v>
      </c>
      <c r="U297" s="39">
        <f t="shared" si="102"/>
        <v>0</v>
      </c>
      <c r="V297" s="40">
        <f t="shared" si="103"/>
        <v>91206.62</v>
      </c>
    </row>
    <row r="298" spans="1:22" x14ac:dyDescent="0.2">
      <c r="A298" s="50">
        <v>53509</v>
      </c>
      <c r="B298" s="36"/>
      <c r="C298" s="37">
        <f t="shared" si="92"/>
        <v>292</v>
      </c>
      <c r="D298" s="48">
        <f t="shared" si="108"/>
        <v>8.0000000000000002E-3</v>
      </c>
      <c r="E298" s="48">
        <f t="shared" si="108"/>
        <v>1.00094E-2</v>
      </c>
      <c r="F298" s="48">
        <f t="shared" si="104"/>
        <v>1.8009400000000002E-2</v>
      </c>
      <c r="G298" s="38">
        <f t="shared" si="94"/>
        <v>445.19100089144558</v>
      </c>
      <c r="H298" s="39">
        <f t="shared" si="95"/>
        <v>109.87680515983335</v>
      </c>
      <c r="I298" s="39">
        <f t="shared" si="96"/>
        <v>335.31419573161224</v>
      </c>
      <c r="J298" s="39">
        <v>0</v>
      </c>
      <c r="K298" s="40">
        <f t="shared" si="97"/>
        <v>72877.66</v>
      </c>
      <c r="L298" s="39">
        <f t="shared" si="90"/>
        <v>229.43828368132426</v>
      </c>
      <c r="M298" s="36"/>
      <c r="N298" s="37">
        <f t="shared" si="98"/>
        <v>292</v>
      </c>
      <c r="O298" s="48">
        <f t="shared" si="109"/>
        <v>8.0000000000000002E-3</v>
      </c>
      <c r="P298" s="48">
        <f t="shared" si="109"/>
        <v>3.703E-2</v>
      </c>
      <c r="Q298" s="48">
        <f t="shared" si="105"/>
        <v>4.5030000000000001E-2</v>
      </c>
      <c r="R298" s="38">
        <f t="shared" si="100"/>
        <v>674.62928457276985</v>
      </c>
      <c r="S298" s="39">
        <f t="shared" si="91"/>
        <v>342.25284155000003</v>
      </c>
      <c r="T298" s="39">
        <f t="shared" si="101"/>
        <v>332.37644302276976</v>
      </c>
      <c r="U298" s="39">
        <f t="shared" si="102"/>
        <v>0</v>
      </c>
      <c r="V298" s="40">
        <f t="shared" si="103"/>
        <v>90874.240000000005</v>
      </c>
    </row>
    <row r="299" spans="1:22" x14ac:dyDescent="0.2">
      <c r="A299" s="50">
        <v>53540</v>
      </c>
      <c r="B299" s="36"/>
      <c r="C299" s="37">
        <f t="shared" si="92"/>
        <v>293</v>
      </c>
      <c r="D299" s="48">
        <f t="shared" si="108"/>
        <v>8.0000000000000002E-3</v>
      </c>
      <c r="E299" s="48">
        <f t="shared" si="108"/>
        <v>1.00094E-2</v>
      </c>
      <c r="F299" s="48">
        <f t="shared" si="104"/>
        <v>1.8009400000000002E-2</v>
      </c>
      <c r="G299" s="38">
        <f t="shared" si="94"/>
        <v>445.19102652209921</v>
      </c>
      <c r="H299" s="39">
        <f t="shared" si="95"/>
        <v>109.37357750033335</v>
      </c>
      <c r="I299" s="39">
        <f t="shared" si="96"/>
        <v>335.81744902176587</v>
      </c>
      <c r="J299" s="39">
        <v>0</v>
      </c>
      <c r="K299" s="40">
        <f t="shared" si="97"/>
        <v>72541.84</v>
      </c>
      <c r="L299" s="39">
        <f t="shared" si="90"/>
        <v>229.43823164449765</v>
      </c>
      <c r="M299" s="36"/>
      <c r="N299" s="37">
        <f t="shared" si="98"/>
        <v>293</v>
      </c>
      <c r="O299" s="48">
        <f t="shared" si="109"/>
        <v>8.0000000000000002E-3</v>
      </c>
      <c r="P299" s="48">
        <f t="shared" si="109"/>
        <v>3.703E-2</v>
      </c>
      <c r="Q299" s="48">
        <f t="shared" si="105"/>
        <v>4.5030000000000001E-2</v>
      </c>
      <c r="R299" s="38">
        <f t="shared" si="100"/>
        <v>674.62925816659686</v>
      </c>
      <c r="S299" s="39">
        <f t="shared" si="91"/>
        <v>341.00558560000002</v>
      </c>
      <c r="T299" s="39">
        <f t="shared" si="101"/>
        <v>333.62367256659678</v>
      </c>
      <c r="U299" s="39">
        <f t="shared" si="102"/>
        <v>0</v>
      </c>
      <c r="V299" s="40">
        <f t="shared" si="103"/>
        <v>90540.62</v>
      </c>
    </row>
    <row r="300" spans="1:22" x14ac:dyDescent="0.2">
      <c r="A300" s="50">
        <v>53571</v>
      </c>
      <c r="B300" s="36"/>
      <c r="C300" s="37">
        <f t="shared" si="92"/>
        <v>294</v>
      </c>
      <c r="D300" s="48">
        <f t="shared" si="108"/>
        <v>8.0000000000000002E-3</v>
      </c>
      <c r="E300" s="48">
        <f t="shared" si="108"/>
        <v>1.00094E-2</v>
      </c>
      <c r="F300" s="48">
        <f t="shared" si="104"/>
        <v>1.8009400000000002E-2</v>
      </c>
      <c r="G300" s="38">
        <f t="shared" si="94"/>
        <v>445.19101086668468</v>
      </c>
      <c r="H300" s="39">
        <f t="shared" si="95"/>
        <v>108.86958444133334</v>
      </c>
      <c r="I300" s="39">
        <f t="shared" si="96"/>
        <v>336.32142642535132</v>
      </c>
      <c r="J300" s="39">
        <v>0</v>
      </c>
      <c r="K300" s="40">
        <f t="shared" si="97"/>
        <v>72205.52</v>
      </c>
      <c r="L300" s="39">
        <f t="shared" si="90"/>
        <v>229.43827466465689</v>
      </c>
      <c r="M300" s="36"/>
      <c r="N300" s="37">
        <f t="shared" si="98"/>
        <v>294</v>
      </c>
      <c r="O300" s="48">
        <f t="shared" si="109"/>
        <v>8.0000000000000002E-3</v>
      </c>
      <c r="P300" s="48">
        <f t="shared" si="109"/>
        <v>3.703E-2</v>
      </c>
      <c r="Q300" s="48">
        <f t="shared" si="105"/>
        <v>4.5030000000000001E-2</v>
      </c>
      <c r="R300" s="38">
        <f t="shared" si="100"/>
        <v>674.62928553134157</v>
      </c>
      <c r="S300" s="39">
        <f t="shared" si="91"/>
        <v>339.75367655000002</v>
      </c>
      <c r="T300" s="39">
        <f t="shared" si="101"/>
        <v>334.87560898134154</v>
      </c>
      <c r="U300" s="39">
        <f t="shared" si="102"/>
        <v>0</v>
      </c>
      <c r="V300" s="40">
        <f t="shared" si="103"/>
        <v>90205.74</v>
      </c>
    </row>
    <row r="301" spans="1:22" x14ac:dyDescent="0.2">
      <c r="A301" s="50">
        <v>53601</v>
      </c>
      <c r="B301" s="36"/>
      <c r="C301" s="37">
        <f t="shared" si="92"/>
        <v>295</v>
      </c>
      <c r="D301" s="48">
        <f t="shared" si="108"/>
        <v>8.0000000000000002E-3</v>
      </c>
      <c r="E301" s="48">
        <f t="shared" si="108"/>
        <v>1.00094E-2</v>
      </c>
      <c r="F301" s="48">
        <f t="shared" si="104"/>
        <v>1.8009400000000002E-2</v>
      </c>
      <c r="G301" s="38">
        <f t="shared" si="94"/>
        <v>445.19101966146587</v>
      </c>
      <c r="H301" s="39">
        <f t="shared" si="95"/>
        <v>108.36484099066668</v>
      </c>
      <c r="I301" s="39">
        <f t="shared" si="96"/>
        <v>336.82617867079921</v>
      </c>
      <c r="J301" s="39">
        <v>0</v>
      </c>
      <c r="K301" s="40">
        <f t="shared" si="97"/>
        <v>71868.69</v>
      </c>
      <c r="L301" s="39">
        <f t="shared" si="90"/>
        <v>229.43823303039534</v>
      </c>
      <c r="M301" s="36"/>
      <c r="N301" s="37">
        <f t="shared" si="98"/>
        <v>295</v>
      </c>
      <c r="O301" s="48">
        <f t="shared" si="109"/>
        <v>8.0000000000000002E-3</v>
      </c>
      <c r="P301" s="48">
        <f t="shared" si="109"/>
        <v>3.703E-2</v>
      </c>
      <c r="Q301" s="48">
        <f t="shared" si="105"/>
        <v>4.5030000000000001E-2</v>
      </c>
      <c r="R301" s="38">
        <f t="shared" si="100"/>
        <v>674.62925269186121</v>
      </c>
      <c r="S301" s="39">
        <f t="shared" si="91"/>
        <v>338.49703935000002</v>
      </c>
      <c r="T301" s="39">
        <f t="shared" si="101"/>
        <v>336.13221334186119</v>
      </c>
      <c r="U301" s="39">
        <f t="shared" si="102"/>
        <v>0</v>
      </c>
      <c r="V301" s="40">
        <f t="shared" si="103"/>
        <v>89869.61</v>
      </c>
    </row>
    <row r="302" spans="1:22" x14ac:dyDescent="0.2">
      <c r="A302" s="50">
        <v>53632</v>
      </c>
      <c r="B302" s="36"/>
      <c r="C302" s="37">
        <f t="shared" si="92"/>
        <v>296</v>
      </c>
      <c r="D302" s="48">
        <f t="shared" si="108"/>
        <v>8.0000000000000002E-3</v>
      </c>
      <c r="E302" s="48">
        <f t="shared" si="108"/>
        <v>1.00094E-2</v>
      </c>
      <c r="F302" s="48">
        <f t="shared" si="104"/>
        <v>1.8009400000000002E-2</v>
      </c>
      <c r="G302" s="38">
        <f t="shared" si="94"/>
        <v>445.19099599022115</v>
      </c>
      <c r="H302" s="39">
        <f t="shared" si="95"/>
        <v>107.85933214050002</v>
      </c>
      <c r="I302" s="39">
        <f t="shared" si="96"/>
        <v>337.33166384972111</v>
      </c>
      <c r="J302" s="39">
        <v>0</v>
      </c>
      <c r="K302" s="40">
        <f t="shared" si="97"/>
        <v>71531.360000000001</v>
      </c>
      <c r="L302" s="39">
        <f t="shared" si="90"/>
        <v>229.43827331665818</v>
      </c>
      <c r="M302" s="36"/>
      <c r="N302" s="37">
        <f t="shared" si="98"/>
        <v>296</v>
      </c>
      <c r="O302" s="48">
        <f t="shared" si="109"/>
        <v>8.0000000000000002E-3</v>
      </c>
      <c r="P302" s="48">
        <f t="shared" si="109"/>
        <v>3.703E-2</v>
      </c>
      <c r="Q302" s="48">
        <f t="shared" si="105"/>
        <v>4.5030000000000001E-2</v>
      </c>
      <c r="R302" s="38">
        <f t="shared" si="100"/>
        <v>674.62926930687934</v>
      </c>
      <c r="S302" s="39">
        <f t="shared" si="91"/>
        <v>337.235711525</v>
      </c>
      <c r="T302" s="39">
        <f t="shared" si="101"/>
        <v>337.39355778187934</v>
      </c>
      <c r="U302" s="39">
        <f t="shared" si="102"/>
        <v>0</v>
      </c>
      <c r="V302" s="40">
        <f t="shared" si="103"/>
        <v>89532.22</v>
      </c>
    </row>
    <row r="303" spans="1:22" x14ac:dyDescent="0.2">
      <c r="A303" s="50">
        <v>53662</v>
      </c>
      <c r="B303" s="36"/>
      <c r="C303" s="37">
        <f t="shared" si="92"/>
        <v>297</v>
      </c>
      <c r="D303" s="48">
        <f t="shared" si="108"/>
        <v>8.0000000000000002E-3</v>
      </c>
      <c r="E303" s="48">
        <f t="shared" si="108"/>
        <v>1.00094E-2</v>
      </c>
      <c r="F303" s="48">
        <f t="shared" si="104"/>
        <v>1.8009400000000002E-2</v>
      </c>
      <c r="G303" s="38">
        <f t="shared" si="94"/>
        <v>445.19100634555241</v>
      </c>
      <c r="H303" s="39">
        <f t="shared" si="95"/>
        <v>107.35307289866668</v>
      </c>
      <c r="I303" s="39">
        <f t="shared" si="96"/>
        <v>337.83793344688576</v>
      </c>
      <c r="J303" s="39">
        <v>0</v>
      </c>
      <c r="K303" s="40">
        <f t="shared" si="97"/>
        <v>71193.52</v>
      </c>
      <c r="L303" s="39">
        <f t="shared" si="90"/>
        <v>229.43828976937311</v>
      </c>
      <c r="M303" s="36"/>
      <c r="N303" s="37">
        <f t="shared" si="98"/>
        <v>297</v>
      </c>
      <c r="O303" s="48">
        <f t="shared" si="109"/>
        <v>8.0000000000000002E-3</v>
      </c>
      <c r="P303" s="48">
        <f t="shared" si="109"/>
        <v>3.703E-2</v>
      </c>
      <c r="Q303" s="48">
        <f t="shared" si="105"/>
        <v>4.5030000000000001E-2</v>
      </c>
      <c r="R303" s="38">
        <f t="shared" si="100"/>
        <v>674.62929611492552</v>
      </c>
      <c r="S303" s="39">
        <f t="shared" si="91"/>
        <v>335.96965555000003</v>
      </c>
      <c r="T303" s="39">
        <f t="shared" si="101"/>
        <v>338.6596405649255</v>
      </c>
      <c r="U303" s="39">
        <f t="shared" si="102"/>
        <v>0</v>
      </c>
      <c r="V303" s="40">
        <f t="shared" si="103"/>
        <v>89193.56</v>
      </c>
    </row>
    <row r="304" spans="1:22" x14ac:dyDescent="0.2">
      <c r="A304" s="50">
        <v>53693</v>
      </c>
      <c r="B304" s="36"/>
      <c r="C304" s="37">
        <f t="shared" si="92"/>
        <v>298</v>
      </c>
      <c r="D304" s="48">
        <f t="shared" si="108"/>
        <v>8.0000000000000002E-3</v>
      </c>
      <c r="E304" s="48">
        <f t="shared" si="108"/>
        <v>1.00094E-2</v>
      </c>
      <c r="F304" s="48">
        <f t="shared" si="104"/>
        <v>1.8009400000000002E-2</v>
      </c>
      <c r="G304" s="38">
        <f t="shared" si="94"/>
        <v>445.19099342287592</v>
      </c>
      <c r="H304" s="39">
        <f t="shared" si="95"/>
        <v>106.84604825733335</v>
      </c>
      <c r="I304" s="39">
        <f t="shared" si="96"/>
        <v>338.34494516554258</v>
      </c>
      <c r="J304" s="39">
        <v>0</v>
      </c>
      <c r="K304" s="40">
        <f t="shared" si="97"/>
        <v>70855.179999999993</v>
      </c>
      <c r="L304" s="39">
        <f t="shared" si="90"/>
        <v>229.4382999734068</v>
      </c>
      <c r="M304" s="36"/>
      <c r="N304" s="37">
        <f t="shared" si="98"/>
        <v>298</v>
      </c>
      <c r="O304" s="48">
        <f t="shared" si="109"/>
        <v>8.0000000000000002E-3</v>
      </c>
      <c r="P304" s="48">
        <f t="shared" si="109"/>
        <v>3.703E-2</v>
      </c>
      <c r="Q304" s="48">
        <f t="shared" si="105"/>
        <v>4.5030000000000001E-2</v>
      </c>
      <c r="R304" s="38">
        <f t="shared" si="100"/>
        <v>674.62929339628272</v>
      </c>
      <c r="S304" s="39">
        <f t="shared" si="91"/>
        <v>334.69883390000001</v>
      </c>
      <c r="T304" s="39">
        <f t="shared" si="101"/>
        <v>339.93045949628271</v>
      </c>
      <c r="U304" s="39">
        <f t="shared" si="102"/>
        <v>0</v>
      </c>
      <c r="V304" s="40">
        <f t="shared" si="103"/>
        <v>88853.63</v>
      </c>
    </row>
    <row r="305" spans="1:22" x14ac:dyDescent="0.2">
      <c r="A305" s="50">
        <v>53724</v>
      </c>
      <c r="B305" s="36"/>
      <c r="C305" s="37">
        <f t="shared" si="92"/>
        <v>299</v>
      </c>
      <c r="D305" s="48">
        <f t="shared" si="108"/>
        <v>8.0000000000000002E-3</v>
      </c>
      <c r="E305" s="48">
        <f t="shared" si="108"/>
        <v>1.00094E-2</v>
      </c>
      <c r="F305" s="48">
        <f t="shared" si="104"/>
        <v>1.8009400000000002E-2</v>
      </c>
      <c r="G305" s="38">
        <f t="shared" si="94"/>
        <v>445.19102449390437</v>
      </c>
      <c r="H305" s="39">
        <f t="shared" si="95"/>
        <v>106.33827322433334</v>
      </c>
      <c r="I305" s="39">
        <f t="shared" si="96"/>
        <v>338.852751269571</v>
      </c>
      <c r="J305" s="39">
        <v>0</v>
      </c>
      <c r="K305" s="40">
        <f t="shared" si="97"/>
        <v>70516.33</v>
      </c>
      <c r="L305" s="39">
        <f t="shared" si="90"/>
        <v>229.43827239114592</v>
      </c>
      <c r="M305" s="36"/>
      <c r="N305" s="37">
        <f t="shared" si="98"/>
        <v>299</v>
      </c>
      <c r="O305" s="48">
        <f t="shared" si="109"/>
        <v>8.0000000000000002E-3</v>
      </c>
      <c r="P305" s="48">
        <f t="shared" si="109"/>
        <v>3.703E-2</v>
      </c>
      <c r="Q305" s="48">
        <f t="shared" si="105"/>
        <v>4.5030000000000001E-2</v>
      </c>
      <c r="R305" s="38">
        <f t="shared" si="100"/>
        <v>674.62929688505028</v>
      </c>
      <c r="S305" s="39">
        <f t="shared" si="91"/>
        <v>333.42324657500001</v>
      </c>
      <c r="T305" s="39">
        <f t="shared" si="101"/>
        <v>341.20605031005022</v>
      </c>
      <c r="U305" s="39">
        <f t="shared" si="102"/>
        <v>0</v>
      </c>
      <c r="V305" s="40">
        <f t="shared" si="103"/>
        <v>88512.42</v>
      </c>
    </row>
    <row r="306" spans="1:22" x14ac:dyDescent="0.2">
      <c r="A306" s="50">
        <v>53752</v>
      </c>
      <c r="B306" s="36"/>
      <c r="C306" s="41">
        <f t="shared" si="92"/>
        <v>300</v>
      </c>
      <c r="D306" s="42">
        <f t="shared" si="108"/>
        <v>8.0000000000000002E-3</v>
      </c>
      <c r="E306" s="42">
        <f t="shared" si="108"/>
        <v>1.00094E-2</v>
      </c>
      <c r="F306" s="42">
        <f t="shared" si="104"/>
        <v>1.8009400000000002E-2</v>
      </c>
      <c r="G306" s="43">
        <f t="shared" si="94"/>
        <v>445.19104186350597</v>
      </c>
      <c r="H306" s="44">
        <f t="shared" si="95"/>
        <v>105.82973279183335</v>
      </c>
      <c r="I306" s="44">
        <f t="shared" si="96"/>
        <v>339.36130907167262</v>
      </c>
      <c r="J306" s="44">
        <v>0</v>
      </c>
      <c r="K306" s="45">
        <f t="shared" si="97"/>
        <v>70176.97</v>
      </c>
      <c r="L306" s="39">
        <f t="shared" si="90"/>
        <v>229.43822491756072</v>
      </c>
      <c r="M306" s="36"/>
      <c r="N306" s="41">
        <f t="shared" si="98"/>
        <v>300</v>
      </c>
      <c r="O306" s="42">
        <f t="shared" si="109"/>
        <v>8.0000000000000002E-3</v>
      </c>
      <c r="P306" s="42">
        <f t="shared" si="109"/>
        <v>3.703E-2</v>
      </c>
      <c r="Q306" s="42">
        <f t="shared" si="105"/>
        <v>4.5030000000000001E-2</v>
      </c>
      <c r="R306" s="43">
        <f t="shared" si="100"/>
        <v>674.62926678106669</v>
      </c>
      <c r="S306" s="44">
        <f t="shared" si="91"/>
        <v>332.14285605000003</v>
      </c>
      <c r="T306" s="44">
        <f t="shared" si="101"/>
        <v>342.48641073106666</v>
      </c>
      <c r="U306" s="44">
        <f t="shared" si="102"/>
        <v>0</v>
      </c>
      <c r="V306" s="40">
        <f t="shared" si="103"/>
        <v>88169.93</v>
      </c>
    </row>
    <row r="307" spans="1:22" x14ac:dyDescent="0.2">
      <c r="A307" s="50">
        <v>53783</v>
      </c>
      <c r="B307" s="36">
        <v>26</v>
      </c>
      <c r="C307" s="37">
        <f t="shared" si="92"/>
        <v>301</v>
      </c>
      <c r="D307" s="48">
        <f t="shared" si="108"/>
        <v>8.0000000000000002E-3</v>
      </c>
      <c r="E307" s="48">
        <f t="shared" si="108"/>
        <v>1.00094E-2</v>
      </c>
      <c r="F307" s="48">
        <f t="shared" si="104"/>
        <v>1.8009400000000002E-2</v>
      </c>
      <c r="G307" s="38">
        <f t="shared" si="94"/>
        <v>445.19105016803945</v>
      </c>
      <c r="H307" s="39">
        <f t="shared" si="95"/>
        <v>105.32042695983334</v>
      </c>
      <c r="I307" s="39">
        <f t="shared" si="96"/>
        <v>339.8706232082061</v>
      </c>
      <c r="J307" s="39">
        <v>0</v>
      </c>
      <c r="K307" s="40">
        <f t="shared" si="97"/>
        <v>69837.100000000006</v>
      </c>
      <c r="L307" s="39">
        <f t="shared" si="90"/>
        <v>229.43818914985724</v>
      </c>
      <c r="M307" s="36">
        <v>26</v>
      </c>
      <c r="N307" s="37">
        <f t="shared" si="98"/>
        <v>301</v>
      </c>
      <c r="O307" s="48">
        <f t="shared" si="109"/>
        <v>8.0000000000000002E-3</v>
      </c>
      <c r="P307" s="48">
        <f t="shared" si="109"/>
        <v>3.703E-2</v>
      </c>
      <c r="Q307" s="48">
        <f t="shared" si="105"/>
        <v>4.5030000000000001E-2</v>
      </c>
      <c r="R307" s="38">
        <f t="shared" si="100"/>
        <v>674.62923931789669</v>
      </c>
      <c r="S307" s="39">
        <f t="shared" si="91"/>
        <v>330.85766232499998</v>
      </c>
      <c r="T307" s="39">
        <f t="shared" si="101"/>
        <v>343.77157699289666</v>
      </c>
      <c r="U307" s="39">
        <f t="shared" si="102"/>
        <v>0</v>
      </c>
      <c r="V307" s="40">
        <f t="shared" si="103"/>
        <v>87826.16</v>
      </c>
    </row>
    <row r="308" spans="1:22" x14ac:dyDescent="0.2">
      <c r="A308" s="50">
        <v>53813</v>
      </c>
      <c r="B308" s="36"/>
      <c r="C308" s="37">
        <f t="shared" si="92"/>
        <v>302</v>
      </c>
      <c r="D308" s="48">
        <f t="shared" si="108"/>
        <v>8.0000000000000002E-3</v>
      </c>
      <c r="E308" s="48">
        <f t="shared" si="108"/>
        <v>1.00094E-2</v>
      </c>
      <c r="F308" s="48">
        <f t="shared" si="104"/>
        <v>1.8009400000000002E-2</v>
      </c>
      <c r="G308" s="38">
        <f t="shared" si="94"/>
        <v>445.19105414080934</v>
      </c>
      <c r="H308" s="39">
        <f t="shared" si="95"/>
        <v>104.81035572833335</v>
      </c>
      <c r="I308" s="39">
        <f t="shared" si="96"/>
        <v>340.38069841247597</v>
      </c>
      <c r="J308" s="39">
        <v>0</v>
      </c>
      <c r="K308" s="40">
        <f t="shared" si="97"/>
        <v>69496.72</v>
      </c>
      <c r="L308" s="39">
        <f t="shared" si="90"/>
        <v>229.43819729062545</v>
      </c>
      <c r="M308" s="36"/>
      <c r="N308" s="37">
        <f t="shared" si="98"/>
        <v>302</v>
      </c>
      <c r="O308" s="48">
        <f t="shared" si="109"/>
        <v>8.0000000000000002E-3</v>
      </c>
      <c r="P308" s="48">
        <f t="shared" si="109"/>
        <v>3.703E-2</v>
      </c>
      <c r="Q308" s="48">
        <f t="shared" si="105"/>
        <v>4.5030000000000001E-2</v>
      </c>
      <c r="R308" s="38">
        <f t="shared" si="100"/>
        <v>674.6292514314348</v>
      </c>
      <c r="S308" s="39">
        <f t="shared" si="91"/>
        <v>329.56766540000001</v>
      </c>
      <c r="T308" s="39">
        <f t="shared" si="101"/>
        <v>345.06158603143484</v>
      </c>
      <c r="U308" s="39">
        <f t="shared" si="102"/>
        <v>0</v>
      </c>
      <c r="V308" s="40">
        <f t="shared" si="103"/>
        <v>87481.1</v>
      </c>
    </row>
    <row r="309" spans="1:22" x14ac:dyDescent="0.2">
      <c r="A309" s="50">
        <v>53844</v>
      </c>
      <c r="B309" s="36"/>
      <c r="C309" s="37">
        <f t="shared" si="92"/>
        <v>303</v>
      </c>
      <c r="D309" s="48">
        <f t="shared" si="108"/>
        <v>8.0000000000000002E-3</v>
      </c>
      <c r="E309" s="48">
        <f t="shared" si="108"/>
        <v>1.00094E-2</v>
      </c>
      <c r="F309" s="48">
        <f t="shared" si="104"/>
        <v>1.8009400000000002E-2</v>
      </c>
      <c r="G309" s="38">
        <f t="shared" si="94"/>
        <v>445.19105861478999</v>
      </c>
      <c r="H309" s="39">
        <f t="shared" si="95"/>
        <v>104.29951909733335</v>
      </c>
      <c r="I309" s="39">
        <f t="shared" si="96"/>
        <v>340.89153951745664</v>
      </c>
      <c r="J309" s="39">
        <v>0</v>
      </c>
      <c r="K309" s="40">
        <f t="shared" si="97"/>
        <v>69155.83</v>
      </c>
      <c r="L309" s="39">
        <f t="shared" si="90"/>
        <v>229.43820504766643</v>
      </c>
      <c r="M309" s="36"/>
      <c r="N309" s="37">
        <f t="shared" si="98"/>
        <v>303</v>
      </c>
      <c r="O309" s="48">
        <f t="shared" si="109"/>
        <v>8.0000000000000002E-3</v>
      </c>
      <c r="P309" s="48">
        <f t="shared" si="109"/>
        <v>3.703E-2</v>
      </c>
      <c r="Q309" s="48">
        <f t="shared" si="105"/>
        <v>4.5030000000000001E-2</v>
      </c>
      <c r="R309" s="38">
        <f t="shared" si="100"/>
        <v>674.62926366245642</v>
      </c>
      <c r="S309" s="39">
        <f t="shared" si="91"/>
        <v>328.27282775000003</v>
      </c>
      <c r="T309" s="39">
        <f t="shared" si="101"/>
        <v>346.35643591245639</v>
      </c>
      <c r="U309" s="39">
        <f t="shared" si="102"/>
        <v>0</v>
      </c>
      <c r="V309" s="40">
        <f t="shared" si="103"/>
        <v>87134.74</v>
      </c>
    </row>
    <row r="310" spans="1:22" x14ac:dyDescent="0.2">
      <c r="A310" s="50">
        <v>53874</v>
      </c>
      <c r="B310" s="36"/>
      <c r="C310" s="37">
        <f t="shared" si="92"/>
        <v>304</v>
      </c>
      <c r="D310" s="48">
        <f t="shared" si="108"/>
        <v>8.0000000000000002E-3</v>
      </c>
      <c r="E310" s="48">
        <f t="shared" si="108"/>
        <v>1.00094E-2</v>
      </c>
      <c r="F310" s="48">
        <f t="shared" si="104"/>
        <v>1.8009400000000002E-2</v>
      </c>
      <c r="G310" s="38">
        <f t="shared" si="94"/>
        <v>445.1910685254428</v>
      </c>
      <c r="H310" s="39">
        <f t="shared" si="95"/>
        <v>103.78791706683334</v>
      </c>
      <c r="I310" s="39">
        <f t="shared" si="96"/>
        <v>341.40315145860944</v>
      </c>
      <c r="J310" s="39">
        <v>0</v>
      </c>
      <c r="K310" s="40">
        <f t="shared" si="97"/>
        <v>68814.429999999993</v>
      </c>
      <c r="L310" s="39">
        <f t="shared" si="90"/>
        <v>229.43816754253578</v>
      </c>
      <c r="M310" s="36"/>
      <c r="N310" s="37">
        <f t="shared" si="98"/>
        <v>304</v>
      </c>
      <c r="O310" s="48">
        <f t="shared" si="109"/>
        <v>8.0000000000000002E-3</v>
      </c>
      <c r="P310" s="48">
        <f t="shared" si="109"/>
        <v>3.703E-2</v>
      </c>
      <c r="Q310" s="48">
        <f t="shared" si="105"/>
        <v>4.5030000000000001E-2</v>
      </c>
      <c r="R310" s="38">
        <f t="shared" si="100"/>
        <v>674.62923606797858</v>
      </c>
      <c r="S310" s="39">
        <f t="shared" si="91"/>
        <v>326.97311185000001</v>
      </c>
      <c r="T310" s="39">
        <f t="shared" si="101"/>
        <v>347.65612421797852</v>
      </c>
      <c r="U310" s="39">
        <f t="shared" si="102"/>
        <v>0</v>
      </c>
      <c r="V310" s="40">
        <f t="shared" si="103"/>
        <v>86787.08</v>
      </c>
    </row>
    <row r="311" spans="1:22" x14ac:dyDescent="0.2">
      <c r="A311" s="50">
        <v>53905</v>
      </c>
      <c r="B311" s="36"/>
      <c r="C311" s="37">
        <f t="shared" si="92"/>
        <v>305</v>
      </c>
      <c r="D311" s="48">
        <f t="shared" si="108"/>
        <v>8.0000000000000002E-3</v>
      </c>
      <c r="E311" s="48">
        <f t="shared" si="108"/>
        <v>1.00094E-2</v>
      </c>
      <c r="F311" s="48">
        <f t="shared" si="104"/>
        <v>1.8009400000000002E-2</v>
      </c>
      <c r="G311" s="38">
        <f t="shared" si="94"/>
        <v>445.19108891362714</v>
      </c>
      <c r="H311" s="39">
        <f t="shared" si="95"/>
        <v>103.27554963683333</v>
      </c>
      <c r="I311" s="39">
        <f t="shared" si="96"/>
        <v>341.91553927679382</v>
      </c>
      <c r="J311" s="39">
        <v>0</v>
      </c>
      <c r="K311" s="40">
        <f t="shared" si="97"/>
        <v>68472.509999999995</v>
      </c>
      <c r="L311" s="39">
        <f t="shared" si="90"/>
        <v>229.43811702641358</v>
      </c>
      <c r="M311" s="36"/>
      <c r="N311" s="37">
        <f t="shared" si="98"/>
        <v>305</v>
      </c>
      <c r="O311" s="48">
        <f t="shared" si="109"/>
        <v>8.0000000000000002E-3</v>
      </c>
      <c r="P311" s="48">
        <f t="shared" si="109"/>
        <v>3.703E-2</v>
      </c>
      <c r="Q311" s="48">
        <f t="shared" si="105"/>
        <v>4.5030000000000001E-2</v>
      </c>
      <c r="R311" s="38">
        <f t="shared" si="100"/>
        <v>674.62920594004072</v>
      </c>
      <c r="S311" s="39">
        <f t="shared" si="91"/>
        <v>325.6685177</v>
      </c>
      <c r="T311" s="39">
        <f t="shared" si="101"/>
        <v>348.96068824004067</v>
      </c>
      <c r="U311" s="39">
        <f t="shared" si="102"/>
        <v>0</v>
      </c>
      <c r="V311" s="40">
        <f t="shared" si="103"/>
        <v>86438.12</v>
      </c>
    </row>
    <row r="312" spans="1:22" x14ac:dyDescent="0.2">
      <c r="A312" s="50">
        <v>53936</v>
      </c>
      <c r="B312" s="36"/>
      <c r="C312" s="37">
        <f t="shared" si="92"/>
        <v>306</v>
      </c>
      <c r="D312" s="48">
        <f t="shared" si="108"/>
        <v>8.0000000000000002E-3</v>
      </c>
      <c r="E312" s="48">
        <f t="shared" si="108"/>
        <v>1.00094E-2</v>
      </c>
      <c r="F312" s="48">
        <f t="shared" si="104"/>
        <v>1.8009400000000002E-2</v>
      </c>
      <c r="G312" s="38">
        <f t="shared" si="94"/>
        <v>445.19105991112542</v>
      </c>
      <c r="H312" s="39">
        <f t="shared" si="95"/>
        <v>102.7624017995</v>
      </c>
      <c r="I312" s="39">
        <f t="shared" si="96"/>
        <v>342.42865811162545</v>
      </c>
      <c r="J312" s="39">
        <v>0</v>
      </c>
      <c r="K312" s="40">
        <f t="shared" si="97"/>
        <v>68130.080000000002</v>
      </c>
      <c r="L312" s="39">
        <f t="shared" si="90"/>
        <v>229.43815140046695</v>
      </c>
      <c r="M312" s="36"/>
      <c r="N312" s="37">
        <f t="shared" si="98"/>
        <v>306</v>
      </c>
      <c r="O312" s="48">
        <f t="shared" si="109"/>
        <v>8.0000000000000002E-3</v>
      </c>
      <c r="P312" s="48">
        <f t="shared" si="109"/>
        <v>3.703E-2</v>
      </c>
      <c r="Q312" s="48">
        <f t="shared" si="105"/>
        <v>4.5030000000000001E-2</v>
      </c>
      <c r="R312" s="38">
        <f t="shared" si="100"/>
        <v>674.62921131159237</v>
      </c>
      <c r="S312" s="39">
        <f t="shared" si="91"/>
        <v>324.35904529999999</v>
      </c>
      <c r="T312" s="39">
        <f t="shared" si="101"/>
        <v>350.27016601159244</v>
      </c>
      <c r="U312" s="39">
        <f t="shared" si="102"/>
        <v>0</v>
      </c>
      <c r="V312" s="40">
        <f t="shared" si="103"/>
        <v>86087.85</v>
      </c>
    </row>
    <row r="313" spans="1:22" x14ac:dyDescent="0.2">
      <c r="A313" s="50">
        <v>53966</v>
      </c>
      <c r="B313" s="36"/>
      <c r="C313" s="37">
        <f t="shared" si="92"/>
        <v>307</v>
      </c>
      <c r="D313" s="48">
        <f t="shared" ref="D313:E328" si="110">D312</f>
        <v>8.0000000000000002E-3</v>
      </c>
      <c r="E313" s="48">
        <f t="shared" si="110"/>
        <v>1.00094E-2</v>
      </c>
      <c r="F313" s="48">
        <f t="shared" si="104"/>
        <v>1.8009400000000002E-2</v>
      </c>
      <c r="G313" s="38">
        <f t="shared" si="94"/>
        <v>445.19105114265358</v>
      </c>
      <c r="H313" s="39">
        <f t="shared" si="95"/>
        <v>102.24848856266668</v>
      </c>
      <c r="I313" s="39">
        <f t="shared" si="96"/>
        <v>342.94256257998688</v>
      </c>
      <c r="J313" s="39">
        <v>0</v>
      </c>
      <c r="K313" s="40">
        <f t="shared" si="97"/>
        <v>67787.14</v>
      </c>
      <c r="L313" s="39">
        <f t="shared" si="90"/>
        <v>229.43816146989218</v>
      </c>
      <c r="M313" s="36"/>
      <c r="N313" s="37">
        <f t="shared" si="98"/>
        <v>307</v>
      </c>
      <c r="O313" s="48">
        <f t="shared" ref="O313:P328" si="111">O312</f>
        <v>8.0000000000000002E-3</v>
      </c>
      <c r="P313" s="48">
        <f t="shared" si="111"/>
        <v>3.703E-2</v>
      </c>
      <c r="Q313" s="48">
        <f t="shared" si="105"/>
        <v>4.5030000000000001E-2</v>
      </c>
      <c r="R313" s="38">
        <f t="shared" si="100"/>
        <v>674.62921261254576</v>
      </c>
      <c r="S313" s="39">
        <f t="shared" si="91"/>
        <v>323.04465712500001</v>
      </c>
      <c r="T313" s="39">
        <f t="shared" si="101"/>
        <v>351.58455548754574</v>
      </c>
      <c r="U313" s="39">
        <f t="shared" si="102"/>
        <v>0</v>
      </c>
      <c r="V313" s="40">
        <f t="shared" si="103"/>
        <v>85736.27</v>
      </c>
    </row>
    <row r="314" spans="1:22" x14ac:dyDescent="0.2">
      <c r="A314" s="50">
        <v>53997</v>
      </c>
      <c r="B314" s="36"/>
      <c r="C314" s="37">
        <f t="shared" si="92"/>
        <v>308</v>
      </c>
      <c r="D314" s="48">
        <f t="shared" si="110"/>
        <v>8.0000000000000002E-3</v>
      </c>
      <c r="E314" s="48">
        <f t="shared" si="110"/>
        <v>1.00094E-2</v>
      </c>
      <c r="F314" s="48">
        <f t="shared" si="104"/>
        <v>1.8009400000000002E-2</v>
      </c>
      <c r="G314" s="38">
        <f t="shared" si="94"/>
        <v>445.19106797236071</v>
      </c>
      <c r="H314" s="39">
        <f t="shared" si="95"/>
        <v>101.73380992633334</v>
      </c>
      <c r="I314" s="39">
        <f t="shared" si="96"/>
        <v>343.45725804602739</v>
      </c>
      <c r="J314" s="39">
        <v>0</v>
      </c>
      <c r="K314" s="40">
        <f t="shared" si="97"/>
        <v>67443.679999999993</v>
      </c>
      <c r="L314" s="39">
        <f t="shared" si="90"/>
        <v>229.43818048575127</v>
      </c>
      <c r="M314" s="36"/>
      <c r="N314" s="37">
        <f t="shared" si="98"/>
        <v>308</v>
      </c>
      <c r="O314" s="48">
        <f t="shared" si="111"/>
        <v>8.0000000000000002E-3</v>
      </c>
      <c r="P314" s="48">
        <f t="shared" si="111"/>
        <v>3.703E-2</v>
      </c>
      <c r="Q314" s="48">
        <f t="shared" si="105"/>
        <v>4.5030000000000001E-2</v>
      </c>
      <c r="R314" s="38">
        <f t="shared" si="100"/>
        <v>674.62924845811199</v>
      </c>
      <c r="S314" s="39">
        <f t="shared" si="91"/>
        <v>321.72535317500001</v>
      </c>
      <c r="T314" s="39">
        <f t="shared" si="101"/>
        <v>352.90389528311192</v>
      </c>
      <c r="U314" s="39">
        <f t="shared" si="102"/>
        <v>0</v>
      </c>
      <c r="V314" s="40">
        <f t="shared" si="103"/>
        <v>85383.37</v>
      </c>
    </row>
    <row r="315" spans="1:22" x14ac:dyDescent="0.2">
      <c r="A315" s="50">
        <v>54027</v>
      </c>
      <c r="B315" s="36"/>
      <c r="C315" s="37">
        <f t="shared" si="92"/>
        <v>309</v>
      </c>
      <c r="D315" s="48">
        <f t="shared" si="110"/>
        <v>8.0000000000000002E-3</v>
      </c>
      <c r="E315" s="48">
        <f t="shared" si="110"/>
        <v>1.00094E-2</v>
      </c>
      <c r="F315" s="48">
        <f t="shared" si="104"/>
        <v>1.8009400000000002E-2</v>
      </c>
      <c r="G315" s="38">
        <f t="shared" si="94"/>
        <v>445.19104987291291</v>
      </c>
      <c r="H315" s="39">
        <f t="shared" si="95"/>
        <v>101.21835088266667</v>
      </c>
      <c r="I315" s="39">
        <f t="shared" si="96"/>
        <v>343.97269899024622</v>
      </c>
      <c r="J315" s="39">
        <v>0</v>
      </c>
      <c r="K315" s="40">
        <f t="shared" si="97"/>
        <v>67099.710000000006</v>
      </c>
      <c r="L315" s="39">
        <f t="shared" si="90"/>
        <v>229.43822936252764</v>
      </c>
      <c r="M315" s="36"/>
      <c r="N315" s="37">
        <f t="shared" si="98"/>
        <v>309</v>
      </c>
      <c r="O315" s="48">
        <f t="shared" si="111"/>
        <v>8.0000000000000002E-3</v>
      </c>
      <c r="P315" s="48">
        <f t="shared" si="111"/>
        <v>3.703E-2</v>
      </c>
      <c r="Q315" s="48">
        <f t="shared" si="105"/>
        <v>4.5030000000000001E-2</v>
      </c>
      <c r="R315" s="38">
        <f t="shared" si="100"/>
        <v>674.62927923544055</v>
      </c>
      <c r="S315" s="39">
        <f t="shared" si="91"/>
        <v>320.40109592499999</v>
      </c>
      <c r="T315" s="39">
        <f t="shared" si="101"/>
        <v>354.22818331044056</v>
      </c>
      <c r="U315" s="39">
        <f t="shared" si="102"/>
        <v>0</v>
      </c>
      <c r="V315" s="40">
        <f t="shared" si="103"/>
        <v>85029.14</v>
      </c>
    </row>
    <row r="316" spans="1:22" x14ac:dyDescent="0.2">
      <c r="A316" s="50">
        <v>54058</v>
      </c>
      <c r="B316" s="36"/>
      <c r="C316" s="37">
        <f t="shared" si="92"/>
        <v>310</v>
      </c>
      <c r="D316" s="48">
        <f t="shared" si="110"/>
        <v>8.0000000000000002E-3</v>
      </c>
      <c r="E316" s="48">
        <f t="shared" si="110"/>
        <v>1.00094E-2</v>
      </c>
      <c r="F316" s="48">
        <f t="shared" si="104"/>
        <v>1.8009400000000002E-2</v>
      </c>
      <c r="G316" s="38">
        <f t="shared" si="94"/>
        <v>445.1910677800895</v>
      </c>
      <c r="H316" s="39">
        <f t="shared" si="95"/>
        <v>100.70212643950002</v>
      </c>
      <c r="I316" s="39">
        <f t="shared" si="96"/>
        <v>344.48894134058946</v>
      </c>
      <c r="J316" s="39">
        <v>0</v>
      </c>
      <c r="K316" s="40">
        <f t="shared" si="97"/>
        <v>66755.22</v>
      </c>
      <c r="L316" s="39">
        <f t="shared" si="90"/>
        <v>229.43819704156385</v>
      </c>
      <c r="M316" s="36"/>
      <c r="N316" s="37">
        <f t="shared" si="98"/>
        <v>310</v>
      </c>
      <c r="O316" s="48">
        <f t="shared" si="111"/>
        <v>8.0000000000000002E-3</v>
      </c>
      <c r="P316" s="48">
        <f t="shared" si="111"/>
        <v>3.703E-2</v>
      </c>
      <c r="Q316" s="48">
        <f t="shared" si="105"/>
        <v>4.5030000000000001E-2</v>
      </c>
      <c r="R316" s="38">
        <f t="shared" si="100"/>
        <v>674.62926482165335</v>
      </c>
      <c r="S316" s="39">
        <f t="shared" si="91"/>
        <v>319.07184785000004</v>
      </c>
      <c r="T316" s="39">
        <f t="shared" si="101"/>
        <v>355.55741697165325</v>
      </c>
      <c r="U316" s="39">
        <f t="shared" si="102"/>
        <v>0</v>
      </c>
      <c r="V316" s="40">
        <f t="shared" si="103"/>
        <v>84673.58</v>
      </c>
    </row>
    <row r="317" spans="1:22" x14ac:dyDescent="0.2">
      <c r="A317" s="50">
        <v>54089</v>
      </c>
      <c r="B317" s="36"/>
      <c r="C317" s="37">
        <f t="shared" si="92"/>
        <v>311</v>
      </c>
      <c r="D317" s="48">
        <f t="shared" si="110"/>
        <v>8.0000000000000002E-3</v>
      </c>
      <c r="E317" s="48">
        <f t="shared" si="110"/>
        <v>1.00094E-2</v>
      </c>
      <c r="F317" s="48">
        <f t="shared" si="104"/>
        <v>1.8009400000000002E-2</v>
      </c>
      <c r="G317" s="38">
        <f t="shared" si="94"/>
        <v>445.19106071988188</v>
      </c>
      <c r="H317" s="39">
        <f t="shared" si="95"/>
        <v>100.185121589</v>
      </c>
      <c r="I317" s="39">
        <f t="shared" si="96"/>
        <v>345.00593913088187</v>
      </c>
      <c r="J317" s="39">
        <v>0</v>
      </c>
      <c r="K317" s="40">
        <f t="shared" si="97"/>
        <v>66410.210000000006</v>
      </c>
      <c r="L317" s="39">
        <f t="shared" si="90"/>
        <v>229.43818352172195</v>
      </c>
      <c r="M317" s="36"/>
      <c r="N317" s="37">
        <f t="shared" si="98"/>
        <v>311</v>
      </c>
      <c r="O317" s="48">
        <f t="shared" si="111"/>
        <v>8.0000000000000002E-3</v>
      </c>
      <c r="P317" s="48">
        <f t="shared" si="111"/>
        <v>3.703E-2</v>
      </c>
      <c r="Q317" s="48">
        <f t="shared" si="105"/>
        <v>4.5030000000000001E-2</v>
      </c>
      <c r="R317" s="38">
        <f t="shared" si="100"/>
        <v>674.62924424160383</v>
      </c>
      <c r="S317" s="39">
        <f t="shared" si="91"/>
        <v>317.73760895000004</v>
      </c>
      <c r="T317" s="39">
        <f t="shared" si="101"/>
        <v>356.89163529160379</v>
      </c>
      <c r="U317" s="39">
        <f t="shared" si="102"/>
        <v>0</v>
      </c>
      <c r="V317" s="40">
        <f t="shared" si="103"/>
        <v>84316.69</v>
      </c>
    </row>
    <row r="318" spans="1:22" ht="13.2" thickBot="1" x14ac:dyDescent="0.25">
      <c r="A318" s="50">
        <v>54118</v>
      </c>
      <c r="B318" s="36"/>
      <c r="C318" s="41">
        <f t="shared" si="92"/>
        <v>312</v>
      </c>
      <c r="D318" s="42">
        <f t="shared" si="110"/>
        <v>8.0000000000000002E-3</v>
      </c>
      <c r="E318" s="42">
        <f t="shared" si="110"/>
        <v>1.00094E-2</v>
      </c>
      <c r="F318" s="42">
        <f t="shared" si="104"/>
        <v>1.8009400000000002E-2</v>
      </c>
      <c r="G318" s="43">
        <f t="shared" si="94"/>
        <v>445.19103349722263</v>
      </c>
      <c r="H318" s="44">
        <f t="shared" si="95"/>
        <v>99.66733633116668</v>
      </c>
      <c r="I318" s="44">
        <f t="shared" si="96"/>
        <v>345.52369716605597</v>
      </c>
      <c r="J318" s="44">
        <v>0</v>
      </c>
      <c r="K318" s="45">
        <f t="shared" si="97"/>
        <v>66064.69</v>
      </c>
      <c r="L318" s="39">
        <f t="shared" si="90"/>
        <v>229.43822382857093</v>
      </c>
      <c r="M318" s="36"/>
      <c r="N318" s="41">
        <f t="shared" si="98"/>
        <v>312</v>
      </c>
      <c r="O318" s="42">
        <f t="shared" si="111"/>
        <v>8.0000000000000002E-3</v>
      </c>
      <c r="P318" s="42">
        <f t="shared" si="111"/>
        <v>3.703E-2</v>
      </c>
      <c r="Q318" s="42">
        <f t="shared" si="105"/>
        <v>4.5030000000000001E-2</v>
      </c>
      <c r="R318" s="43">
        <f t="shared" si="100"/>
        <v>674.62925732579356</v>
      </c>
      <c r="S318" s="44">
        <f t="shared" si="91"/>
        <v>316.39837922500004</v>
      </c>
      <c r="T318" s="44">
        <f t="shared" si="101"/>
        <v>358.23087810079346</v>
      </c>
      <c r="U318" s="44">
        <f t="shared" si="102"/>
        <v>0</v>
      </c>
      <c r="V318" s="45">
        <f t="shared" si="103"/>
        <v>83958.46</v>
      </c>
    </row>
    <row r="319" spans="1:22" x14ac:dyDescent="0.2">
      <c r="A319" s="50">
        <v>54149</v>
      </c>
      <c r="B319" s="29">
        <v>27</v>
      </c>
      <c r="C319" s="37">
        <f t="shared" si="92"/>
        <v>313</v>
      </c>
      <c r="D319" s="48">
        <f t="shared" si="110"/>
        <v>8.0000000000000002E-3</v>
      </c>
      <c r="E319" s="48">
        <f t="shared" si="110"/>
        <v>1.00094E-2</v>
      </c>
      <c r="F319" s="48">
        <f t="shared" si="104"/>
        <v>1.8009400000000002E-2</v>
      </c>
      <c r="G319" s="38">
        <f t="shared" si="94"/>
        <v>445.19105841136764</v>
      </c>
      <c r="H319" s="39">
        <f t="shared" si="95"/>
        <v>99.148785673833345</v>
      </c>
      <c r="I319" s="39">
        <f t="shared" si="96"/>
        <v>346.04227273753429</v>
      </c>
      <c r="J319" s="39">
        <v>0</v>
      </c>
      <c r="K319" s="40">
        <f t="shared" si="97"/>
        <v>65718.649999999994</v>
      </c>
      <c r="L319" s="39">
        <f t="shared" si="90"/>
        <v>229.4382059702067</v>
      </c>
      <c r="M319" s="29">
        <v>27</v>
      </c>
      <c r="N319" s="37">
        <f t="shared" si="98"/>
        <v>313</v>
      </c>
      <c r="O319" s="48">
        <f t="shared" si="111"/>
        <v>8.0000000000000002E-3</v>
      </c>
      <c r="P319" s="48">
        <f t="shared" si="111"/>
        <v>3.703E-2</v>
      </c>
      <c r="Q319" s="48">
        <f t="shared" si="105"/>
        <v>4.5030000000000001E-2</v>
      </c>
      <c r="R319" s="38">
        <f t="shared" si="100"/>
        <v>674.62926438157433</v>
      </c>
      <c r="S319" s="39">
        <f t="shared" si="91"/>
        <v>315.05412115000001</v>
      </c>
      <c r="T319" s="39">
        <f t="shared" si="101"/>
        <v>359.57514323157432</v>
      </c>
      <c r="U319" s="39">
        <f t="shared" si="102"/>
        <v>0</v>
      </c>
      <c r="V319" s="40">
        <f t="shared" si="103"/>
        <v>83598.880000000005</v>
      </c>
    </row>
    <row r="320" spans="1:22" x14ac:dyDescent="0.2">
      <c r="A320" s="50">
        <v>54179</v>
      </c>
      <c r="B320" s="36"/>
      <c r="C320" s="37">
        <f t="shared" si="92"/>
        <v>314</v>
      </c>
      <c r="D320" s="48">
        <f t="shared" si="110"/>
        <v>8.0000000000000002E-3</v>
      </c>
      <c r="E320" s="48">
        <f t="shared" si="110"/>
        <v>1.00094E-2</v>
      </c>
      <c r="F320" s="48">
        <f t="shared" si="104"/>
        <v>1.8009400000000002E-2</v>
      </c>
      <c r="G320" s="38">
        <f t="shared" si="94"/>
        <v>445.19107380733914</v>
      </c>
      <c r="H320" s="39">
        <f t="shared" si="95"/>
        <v>98.629454609166672</v>
      </c>
      <c r="I320" s="39">
        <f t="shared" si="96"/>
        <v>346.56161919817248</v>
      </c>
      <c r="J320" s="39">
        <v>0</v>
      </c>
      <c r="K320" s="40">
        <f t="shared" si="97"/>
        <v>65372.09</v>
      </c>
      <c r="L320" s="39">
        <f t="shared" si="90"/>
        <v>229.43815138091196</v>
      </c>
      <c r="M320" s="36"/>
      <c r="N320" s="37">
        <f t="shared" si="98"/>
        <v>314</v>
      </c>
      <c r="O320" s="48">
        <f t="shared" si="111"/>
        <v>8.0000000000000002E-3</v>
      </c>
      <c r="P320" s="48">
        <f t="shared" si="111"/>
        <v>3.703E-2</v>
      </c>
      <c r="Q320" s="48">
        <f t="shared" si="105"/>
        <v>4.5030000000000001E-2</v>
      </c>
      <c r="R320" s="38">
        <f t="shared" si="100"/>
        <v>674.6292251882511</v>
      </c>
      <c r="S320" s="39">
        <f t="shared" si="91"/>
        <v>313.70479720000003</v>
      </c>
      <c r="T320" s="39">
        <f t="shared" si="101"/>
        <v>360.92442798825107</v>
      </c>
      <c r="U320" s="39">
        <f t="shared" si="102"/>
        <v>0</v>
      </c>
      <c r="V320" s="40">
        <f t="shared" si="103"/>
        <v>83237.960000000006</v>
      </c>
    </row>
    <row r="321" spans="1:22" x14ac:dyDescent="0.2">
      <c r="A321" s="50">
        <v>54210</v>
      </c>
      <c r="B321" s="36"/>
      <c r="C321" s="37">
        <f t="shared" si="92"/>
        <v>315</v>
      </c>
      <c r="D321" s="48">
        <f t="shared" si="110"/>
        <v>8.0000000000000002E-3</v>
      </c>
      <c r="E321" s="48">
        <f t="shared" si="110"/>
        <v>1.00094E-2</v>
      </c>
      <c r="F321" s="48">
        <f t="shared" si="104"/>
        <v>1.8009400000000002E-2</v>
      </c>
      <c r="G321" s="38">
        <f t="shared" si="94"/>
        <v>445.19108483425583</v>
      </c>
      <c r="H321" s="39">
        <f t="shared" si="95"/>
        <v>98.109343137166661</v>
      </c>
      <c r="I321" s="39">
        <f t="shared" si="96"/>
        <v>347.08174169708917</v>
      </c>
      <c r="J321" s="39">
        <v>0</v>
      </c>
      <c r="K321" s="40">
        <f t="shared" si="97"/>
        <v>65025.01</v>
      </c>
      <c r="L321" s="39">
        <f t="shared" si="90"/>
        <v>229.43817624207378</v>
      </c>
      <c r="M321" s="36"/>
      <c r="N321" s="37">
        <f t="shared" si="98"/>
        <v>315</v>
      </c>
      <c r="O321" s="48">
        <f t="shared" si="111"/>
        <v>8.0000000000000002E-3</v>
      </c>
      <c r="P321" s="48">
        <f t="shared" si="111"/>
        <v>3.703E-2</v>
      </c>
      <c r="Q321" s="48">
        <f t="shared" si="105"/>
        <v>4.5030000000000001E-2</v>
      </c>
      <c r="R321" s="38">
        <f t="shared" si="100"/>
        <v>674.62926107632961</v>
      </c>
      <c r="S321" s="39">
        <f t="shared" si="91"/>
        <v>312.35044490000001</v>
      </c>
      <c r="T321" s="39">
        <f t="shared" si="101"/>
        <v>362.27881617632954</v>
      </c>
      <c r="U321" s="39">
        <f t="shared" si="102"/>
        <v>0</v>
      </c>
      <c r="V321" s="40">
        <f t="shared" si="103"/>
        <v>82875.679999999993</v>
      </c>
    </row>
    <row r="322" spans="1:22" x14ac:dyDescent="0.2">
      <c r="A322" s="50">
        <v>54240</v>
      </c>
      <c r="B322" s="36"/>
      <c r="C322" s="37">
        <f t="shared" si="92"/>
        <v>316</v>
      </c>
      <c r="D322" s="48">
        <f t="shared" si="110"/>
        <v>8.0000000000000002E-3</v>
      </c>
      <c r="E322" s="48">
        <f t="shared" si="110"/>
        <v>1.00094E-2</v>
      </c>
      <c r="F322" s="48">
        <f t="shared" si="104"/>
        <v>1.8009400000000002E-2</v>
      </c>
      <c r="G322" s="38">
        <f t="shared" si="94"/>
        <v>445.19109675871448</v>
      </c>
      <c r="H322" s="39">
        <f t="shared" si="95"/>
        <v>97.588451257833341</v>
      </c>
      <c r="I322" s="39">
        <f t="shared" si="96"/>
        <v>347.60264550088112</v>
      </c>
      <c r="J322" s="39">
        <v>0</v>
      </c>
      <c r="K322" s="40">
        <f t="shared" si="97"/>
        <v>64677.41</v>
      </c>
      <c r="L322" s="39">
        <f t="shared" si="90"/>
        <v>229.43815468098728</v>
      </c>
      <c r="M322" s="36"/>
      <c r="N322" s="37">
        <f t="shared" si="98"/>
        <v>316</v>
      </c>
      <c r="O322" s="48">
        <f t="shared" si="111"/>
        <v>8.0000000000000002E-3</v>
      </c>
      <c r="P322" s="48">
        <f t="shared" si="111"/>
        <v>3.703E-2</v>
      </c>
      <c r="Q322" s="48">
        <f t="shared" si="105"/>
        <v>4.5030000000000001E-2</v>
      </c>
      <c r="R322" s="38">
        <f t="shared" si="100"/>
        <v>674.62925143970176</v>
      </c>
      <c r="S322" s="39">
        <f t="shared" si="91"/>
        <v>310.9909892</v>
      </c>
      <c r="T322" s="39">
        <f t="shared" si="101"/>
        <v>363.63826223970176</v>
      </c>
      <c r="U322" s="39">
        <f t="shared" si="102"/>
        <v>0</v>
      </c>
      <c r="V322" s="40">
        <f t="shared" si="103"/>
        <v>82512.039999999994</v>
      </c>
    </row>
    <row r="323" spans="1:22" x14ac:dyDescent="0.2">
      <c r="A323" s="50">
        <v>54271</v>
      </c>
      <c r="B323" s="36"/>
      <c r="C323" s="37">
        <f t="shared" si="92"/>
        <v>317</v>
      </c>
      <c r="D323" s="48">
        <f t="shared" si="110"/>
        <v>8.0000000000000002E-3</v>
      </c>
      <c r="E323" s="48">
        <f t="shared" si="110"/>
        <v>1.00094E-2</v>
      </c>
      <c r="F323" s="48">
        <f t="shared" si="104"/>
        <v>1.8009400000000002E-2</v>
      </c>
      <c r="G323" s="38">
        <f t="shared" si="94"/>
        <v>445.19111496837206</v>
      </c>
      <c r="H323" s="39">
        <f t="shared" si="95"/>
        <v>97.066778971166684</v>
      </c>
      <c r="I323" s="39">
        <f t="shared" si="96"/>
        <v>348.12433599720538</v>
      </c>
      <c r="J323" s="39">
        <v>0</v>
      </c>
      <c r="K323" s="40">
        <f t="shared" si="97"/>
        <v>64329.29</v>
      </c>
      <c r="L323" s="39">
        <f t="shared" si="90"/>
        <v>229.43812226317402</v>
      </c>
      <c r="M323" s="36"/>
      <c r="N323" s="37">
        <f t="shared" si="98"/>
        <v>317</v>
      </c>
      <c r="O323" s="48">
        <f t="shared" si="111"/>
        <v>8.0000000000000002E-3</v>
      </c>
      <c r="P323" s="48">
        <f t="shared" si="111"/>
        <v>3.703E-2</v>
      </c>
      <c r="Q323" s="48">
        <f t="shared" si="105"/>
        <v>4.5030000000000001E-2</v>
      </c>
      <c r="R323" s="38">
        <f t="shared" si="100"/>
        <v>674.62923723154609</v>
      </c>
      <c r="S323" s="39">
        <f t="shared" si="91"/>
        <v>309.62643009999999</v>
      </c>
      <c r="T323" s="39">
        <f t="shared" si="101"/>
        <v>365.00280713154615</v>
      </c>
      <c r="U323" s="39">
        <f t="shared" si="102"/>
        <v>0</v>
      </c>
      <c r="V323" s="40">
        <f t="shared" si="103"/>
        <v>82147.039999999994</v>
      </c>
    </row>
    <row r="324" spans="1:22" x14ac:dyDescent="0.2">
      <c r="A324" s="50">
        <v>54302</v>
      </c>
      <c r="B324" s="36"/>
      <c r="C324" s="37">
        <f t="shared" si="92"/>
        <v>318</v>
      </c>
      <c r="D324" s="48">
        <f t="shared" si="110"/>
        <v>8.0000000000000002E-3</v>
      </c>
      <c r="E324" s="48">
        <f t="shared" si="110"/>
        <v>1.00094E-2</v>
      </c>
      <c r="F324" s="48">
        <f t="shared" si="104"/>
        <v>1.8009400000000002E-2</v>
      </c>
      <c r="G324" s="38">
        <f t="shared" si="94"/>
        <v>445.19114497566045</v>
      </c>
      <c r="H324" s="39">
        <f t="shared" si="95"/>
        <v>96.544326277166675</v>
      </c>
      <c r="I324" s="39">
        <f t="shared" si="96"/>
        <v>348.64681869849375</v>
      </c>
      <c r="J324" s="39">
        <v>0</v>
      </c>
      <c r="K324" s="40">
        <f t="shared" si="97"/>
        <v>63980.639999999999</v>
      </c>
      <c r="L324" s="39">
        <f t="shared" si="90"/>
        <v>229.43811530934056</v>
      </c>
      <c r="M324" s="36"/>
      <c r="N324" s="37">
        <f t="shared" si="98"/>
        <v>318</v>
      </c>
      <c r="O324" s="48">
        <f t="shared" si="111"/>
        <v>8.0000000000000002E-3</v>
      </c>
      <c r="P324" s="48">
        <f t="shared" si="111"/>
        <v>3.703E-2</v>
      </c>
      <c r="Q324" s="48">
        <f t="shared" si="105"/>
        <v>4.5030000000000001E-2</v>
      </c>
      <c r="R324" s="38">
        <f t="shared" si="100"/>
        <v>674.62926028500101</v>
      </c>
      <c r="S324" s="39">
        <f t="shared" si="91"/>
        <v>308.25676759999999</v>
      </c>
      <c r="T324" s="39">
        <f t="shared" si="101"/>
        <v>366.37249268500102</v>
      </c>
      <c r="U324" s="39">
        <f t="shared" si="102"/>
        <v>0</v>
      </c>
      <c r="V324" s="40">
        <f t="shared" si="103"/>
        <v>81780.67</v>
      </c>
    </row>
    <row r="325" spans="1:22" x14ac:dyDescent="0.2">
      <c r="A325" s="50">
        <v>54332</v>
      </c>
      <c r="B325" s="36"/>
      <c r="C325" s="37">
        <f t="shared" si="92"/>
        <v>319</v>
      </c>
      <c r="D325" s="48">
        <f t="shared" si="110"/>
        <v>8.0000000000000002E-3</v>
      </c>
      <c r="E325" s="48">
        <f t="shared" si="110"/>
        <v>1.00094E-2</v>
      </c>
      <c r="F325" s="48">
        <f t="shared" si="104"/>
        <v>1.8009400000000002E-2</v>
      </c>
      <c r="G325" s="38">
        <f t="shared" si="94"/>
        <v>445.19112283947698</v>
      </c>
      <c r="H325" s="39">
        <f t="shared" si="95"/>
        <v>96.021078168000003</v>
      </c>
      <c r="I325" s="39">
        <f t="shared" si="96"/>
        <v>349.17004467147694</v>
      </c>
      <c r="J325" s="39">
        <v>0</v>
      </c>
      <c r="K325" s="40">
        <f t="shared" si="97"/>
        <v>63631.47</v>
      </c>
      <c r="L325" s="39">
        <f t="shared" si="90"/>
        <v>229.43815800830851</v>
      </c>
      <c r="M325" s="36"/>
      <c r="N325" s="37">
        <f t="shared" si="98"/>
        <v>319</v>
      </c>
      <c r="O325" s="48">
        <f t="shared" si="111"/>
        <v>8.0000000000000002E-3</v>
      </c>
      <c r="P325" s="48">
        <f t="shared" si="111"/>
        <v>3.703E-2</v>
      </c>
      <c r="Q325" s="48">
        <f t="shared" si="105"/>
        <v>4.5030000000000001E-2</v>
      </c>
      <c r="R325" s="38">
        <f t="shared" si="100"/>
        <v>674.62928084778548</v>
      </c>
      <c r="S325" s="39">
        <f t="shared" si="91"/>
        <v>306.88196417500001</v>
      </c>
      <c r="T325" s="39">
        <f t="shared" si="101"/>
        <v>367.74731667278547</v>
      </c>
      <c r="U325" s="39">
        <f t="shared" si="102"/>
        <v>0</v>
      </c>
      <c r="V325" s="40">
        <f t="shared" si="103"/>
        <v>81412.92</v>
      </c>
    </row>
    <row r="326" spans="1:22" x14ac:dyDescent="0.2">
      <c r="A326" s="50">
        <v>54363</v>
      </c>
      <c r="B326" s="36"/>
      <c r="C326" s="37">
        <f t="shared" si="92"/>
        <v>320</v>
      </c>
      <c r="D326" s="48">
        <f t="shared" si="110"/>
        <v>8.0000000000000002E-3</v>
      </c>
      <c r="E326" s="48">
        <f t="shared" si="110"/>
        <v>1.00094E-2</v>
      </c>
      <c r="F326" s="48">
        <f t="shared" si="104"/>
        <v>1.8009400000000002E-2</v>
      </c>
      <c r="G326" s="38">
        <f t="shared" si="94"/>
        <v>445.19112315201636</v>
      </c>
      <c r="H326" s="39">
        <f t="shared" si="95"/>
        <v>95.497049651500006</v>
      </c>
      <c r="I326" s="39">
        <f t="shared" si="96"/>
        <v>349.69407350051637</v>
      </c>
      <c r="J326" s="39">
        <v>0</v>
      </c>
      <c r="K326" s="40">
        <f t="shared" si="97"/>
        <v>63281.78</v>
      </c>
      <c r="L326" s="39">
        <f t="shared" si="90"/>
        <v>229.43813546034193</v>
      </c>
      <c r="M326" s="36"/>
      <c r="N326" s="37">
        <f t="shared" si="98"/>
        <v>320</v>
      </c>
      <c r="O326" s="48">
        <f t="shared" si="111"/>
        <v>8.0000000000000002E-3</v>
      </c>
      <c r="P326" s="48">
        <f t="shared" si="111"/>
        <v>3.703E-2</v>
      </c>
      <c r="Q326" s="48">
        <f t="shared" si="105"/>
        <v>4.5030000000000001E-2</v>
      </c>
      <c r="R326" s="38">
        <f t="shared" si="100"/>
        <v>674.62925861235829</v>
      </c>
      <c r="S326" s="39">
        <f t="shared" si="91"/>
        <v>305.50198230000001</v>
      </c>
      <c r="T326" s="39">
        <f t="shared" si="101"/>
        <v>369.12727631235828</v>
      </c>
      <c r="U326" s="39">
        <f t="shared" si="102"/>
        <v>0</v>
      </c>
      <c r="V326" s="40">
        <f t="shared" si="103"/>
        <v>81043.789999999994</v>
      </c>
    </row>
    <row r="327" spans="1:22" x14ac:dyDescent="0.2">
      <c r="A327" s="50">
        <v>54393</v>
      </c>
      <c r="B327" s="36"/>
      <c r="C327" s="37">
        <f t="shared" si="92"/>
        <v>321</v>
      </c>
      <c r="D327" s="48">
        <f t="shared" si="110"/>
        <v>8.0000000000000002E-3</v>
      </c>
      <c r="E327" s="48">
        <f t="shared" si="110"/>
        <v>1.00094E-2</v>
      </c>
      <c r="F327" s="48">
        <f t="shared" si="104"/>
        <v>1.8009400000000002E-2</v>
      </c>
      <c r="G327" s="38">
        <f t="shared" si="94"/>
        <v>445.19115180933898</v>
      </c>
      <c r="H327" s="39">
        <f t="shared" si="95"/>
        <v>94.972240727666673</v>
      </c>
      <c r="I327" s="39">
        <f t="shared" si="96"/>
        <v>350.21891108167233</v>
      </c>
      <c r="J327" s="39">
        <v>0</v>
      </c>
      <c r="K327" s="40">
        <f t="shared" si="97"/>
        <v>62931.56</v>
      </c>
      <c r="L327" s="39">
        <f t="shared" si="90"/>
        <v>229.43808413034685</v>
      </c>
      <c r="M327" s="36"/>
      <c r="N327" s="37">
        <f t="shared" si="98"/>
        <v>321</v>
      </c>
      <c r="O327" s="48">
        <f t="shared" si="111"/>
        <v>8.0000000000000002E-3</v>
      </c>
      <c r="P327" s="48">
        <f t="shared" si="111"/>
        <v>3.703E-2</v>
      </c>
      <c r="Q327" s="48">
        <f t="shared" si="105"/>
        <v>4.5030000000000001E-2</v>
      </c>
      <c r="R327" s="38">
        <f t="shared" si="100"/>
        <v>674.62923593968583</v>
      </c>
      <c r="S327" s="39">
        <f t="shared" si="91"/>
        <v>304.11682197499999</v>
      </c>
      <c r="T327" s="39">
        <f t="shared" si="101"/>
        <v>370.51241396468583</v>
      </c>
      <c r="U327" s="39">
        <f t="shared" si="102"/>
        <v>0</v>
      </c>
      <c r="V327" s="40">
        <f t="shared" si="103"/>
        <v>80673.279999999999</v>
      </c>
    </row>
    <row r="328" spans="1:22" x14ac:dyDescent="0.2">
      <c r="A328" s="50">
        <v>54424</v>
      </c>
      <c r="B328" s="36"/>
      <c r="C328" s="37">
        <f t="shared" si="92"/>
        <v>322</v>
      </c>
      <c r="D328" s="48">
        <f t="shared" si="110"/>
        <v>8.0000000000000002E-3</v>
      </c>
      <c r="E328" s="48">
        <f t="shared" si="110"/>
        <v>1.00094E-2</v>
      </c>
      <c r="F328" s="48">
        <f t="shared" si="104"/>
        <v>1.8009400000000002E-2</v>
      </c>
      <c r="G328" s="38">
        <f t="shared" si="94"/>
        <v>445.19114410610075</v>
      </c>
      <c r="H328" s="39">
        <f t="shared" si="95"/>
        <v>94.446636388666661</v>
      </c>
      <c r="I328" s="39">
        <f t="shared" si="96"/>
        <v>350.74450771743409</v>
      </c>
      <c r="J328" s="39">
        <v>0</v>
      </c>
      <c r="K328" s="40">
        <f t="shared" si="97"/>
        <v>62580.82</v>
      </c>
      <c r="L328" s="39">
        <f t="shared" ref="L328:L391" si="112">R328-G328</f>
        <v>229.43811202033339</v>
      </c>
      <c r="M328" s="36"/>
      <c r="N328" s="37">
        <f t="shared" si="98"/>
        <v>322</v>
      </c>
      <c r="O328" s="48">
        <f t="shared" si="111"/>
        <v>8.0000000000000002E-3</v>
      </c>
      <c r="P328" s="48">
        <f t="shared" si="111"/>
        <v>3.703E-2</v>
      </c>
      <c r="Q328" s="48">
        <f t="shared" si="105"/>
        <v>4.5030000000000001E-2</v>
      </c>
      <c r="R328" s="38">
        <f t="shared" si="100"/>
        <v>674.62925612643414</v>
      </c>
      <c r="S328" s="39">
        <f t="shared" ref="S328:S391" si="113">IF(LEN($N328)&gt;0,-IPMT(SUM(O328:P328)/12,1,$T$4-$N328+1,$V327),"")</f>
        <v>302.72648320000002</v>
      </c>
      <c r="T328" s="39">
        <f t="shared" si="101"/>
        <v>371.90277292643412</v>
      </c>
      <c r="U328" s="39">
        <f t="shared" si="102"/>
        <v>0</v>
      </c>
      <c r="V328" s="40">
        <f t="shared" si="103"/>
        <v>80301.38</v>
      </c>
    </row>
    <row r="329" spans="1:22" x14ac:dyDescent="0.2">
      <c r="A329" s="50">
        <v>54455</v>
      </c>
      <c r="B329" s="36"/>
      <c r="C329" s="37">
        <f t="shared" ref="C329:C392" si="114">IF(C328&gt;=$I$4,"",C328+1)</f>
        <v>323</v>
      </c>
      <c r="D329" s="48">
        <f t="shared" ref="D329:E344" si="115">D328</f>
        <v>8.0000000000000002E-3</v>
      </c>
      <c r="E329" s="48">
        <f t="shared" si="115"/>
        <v>1.00094E-2</v>
      </c>
      <c r="F329" s="48">
        <f t="shared" si="104"/>
        <v>1.8009400000000002E-2</v>
      </c>
      <c r="G329" s="38">
        <f t="shared" ref="G329:G392" si="116">IF(LEN($C329)&gt;0,SUM($H329:$I329),"")</f>
        <v>445.19117617337042</v>
      </c>
      <c r="H329" s="39">
        <f t="shared" ref="H329:H392" si="117">IF(LEN($C329)&gt;0,-IPMT(SUM(D329:E329)/12,1,$I$4-$C329+1,$K328),"")</f>
        <v>93.920251642333341</v>
      </c>
      <c r="I329" s="39">
        <f t="shared" ref="I329:I392" si="118">IF(LEN($C329)&gt;0,-PPMT(SUM(D329:E329)/12,1,$I$4-$C329+1,$K328),"")</f>
        <v>351.27092453103711</v>
      </c>
      <c r="J329" s="39">
        <v>0</v>
      </c>
      <c r="K329" s="40">
        <f t="shared" ref="K329:K392" si="119">IF(LEN($C329)&gt;0,ROUND($K328-$I329,2),"")-J329</f>
        <v>62229.55</v>
      </c>
      <c r="L329" s="39">
        <f t="shared" si="112"/>
        <v>229.43810324901915</v>
      </c>
      <c r="M329" s="36"/>
      <c r="N329" s="37">
        <f t="shared" ref="N329:N392" si="120">IF(N328&gt;=$T$4,"",N328+1)</f>
        <v>323</v>
      </c>
      <c r="O329" s="48">
        <f t="shared" ref="O329:P344" si="121">O328</f>
        <v>8.0000000000000002E-3</v>
      </c>
      <c r="P329" s="48">
        <f t="shared" si="121"/>
        <v>3.703E-2</v>
      </c>
      <c r="Q329" s="48">
        <f t="shared" si="105"/>
        <v>4.5030000000000001E-2</v>
      </c>
      <c r="R329" s="38">
        <f t="shared" ref="R329:R392" si="122">IF(LEN($N329)&gt;0,SUM($S329:$T329),"")</f>
        <v>674.62927942238957</v>
      </c>
      <c r="S329" s="39">
        <f t="shared" si="113"/>
        <v>301.33092845000004</v>
      </c>
      <c r="T329" s="39">
        <f t="shared" ref="T329:T392" si="123">IF(LEN($N329)&gt;0,-PPMT(SUM(O329:P329)/12,1,$T$4-$N329+1,$V328),"")</f>
        <v>373.29835097238953</v>
      </c>
      <c r="U329" s="39">
        <f t="shared" ref="U329:U392" si="124">J329</f>
        <v>0</v>
      </c>
      <c r="V329" s="40">
        <f t="shared" ref="V329:V392" si="125">IF(LEN($N329)&gt;0,ROUND($V328-$T329,2),"")-U329</f>
        <v>79928.08</v>
      </c>
    </row>
    <row r="330" spans="1:22" x14ac:dyDescent="0.2">
      <c r="A330" s="50">
        <v>54483</v>
      </c>
      <c r="B330" s="36"/>
      <c r="C330" s="41">
        <f t="shared" si="114"/>
        <v>324</v>
      </c>
      <c r="D330" s="42">
        <f t="shared" si="115"/>
        <v>8.0000000000000002E-3</v>
      </c>
      <c r="E330" s="42">
        <f t="shared" si="115"/>
        <v>1.00094E-2</v>
      </c>
      <c r="F330" s="42">
        <f t="shared" si="104"/>
        <v>1.8009400000000002E-2</v>
      </c>
      <c r="G330" s="43">
        <f t="shared" si="116"/>
        <v>445.19118278748005</v>
      </c>
      <c r="H330" s="44">
        <f t="shared" si="117"/>
        <v>93.393071480833342</v>
      </c>
      <c r="I330" s="44">
        <f t="shared" si="118"/>
        <v>351.79811130664672</v>
      </c>
      <c r="J330" s="44">
        <v>0</v>
      </c>
      <c r="K330" s="45">
        <f t="shared" si="119"/>
        <v>61877.75</v>
      </c>
      <c r="L330" s="39">
        <f t="shared" si="112"/>
        <v>229.43808271636823</v>
      </c>
      <c r="M330" s="36"/>
      <c r="N330" s="41">
        <f t="shared" si="120"/>
        <v>324</v>
      </c>
      <c r="O330" s="42">
        <f t="shared" si="121"/>
        <v>8.0000000000000002E-3</v>
      </c>
      <c r="P330" s="42">
        <f t="shared" si="121"/>
        <v>3.703E-2</v>
      </c>
      <c r="Q330" s="42">
        <f t="shared" si="105"/>
        <v>4.5030000000000001E-2</v>
      </c>
      <c r="R330" s="43">
        <f t="shared" si="122"/>
        <v>674.62926550384827</v>
      </c>
      <c r="S330" s="44">
        <f t="shared" si="113"/>
        <v>299.93012020000003</v>
      </c>
      <c r="T330" s="44">
        <f t="shared" si="123"/>
        <v>374.69914530384824</v>
      </c>
      <c r="U330" s="44">
        <f t="shared" si="124"/>
        <v>0</v>
      </c>
      <c r="V330" s="45">
        <f t="shared" si="125"/>
        <v>79553.38</v>
      </c>
    </row>
    <row r="331" spans="1:22" x14ac:dyDescent="0.2">
      <c r="A331" s="50">
        <v>54514</v>
      </c>
      <c r="B331" s="36">
        <v>28</v>
      </c>
      <c r="C331" s="37">
        <f t="shared" si="114"/>
        <v>325</v>
      </c>
      <c r="D331" s="48">
        <f t="shared" si="115"/>
        <v>8.0000000000000002E-3</v>
      </c>
      <c r="E331" s="48">
        <f t="shared" si="115"/>
        <v>1.00094E-2</v>
      </c>
      <c r="F331" s="48">
        <f t="shared" si="104"/>
        <v>1.8009400000000002E-2</v>
      </c>
      <c r="G331" s="38">
        <f t="shared" si="116"/>
        <v>445.19116919891866</v>
      </c>
      <c r="H331" s="39">
        <f t="shared" si="117"/>
        <v>92.865095904166665</v>
      </c>
      <c r="I331" s="39">
        <f t="shared" si="118"/>
        <v>352.32607329475201</v>
      </c>
      <c r="J331" s="39">
        <v>0</v>
      </c>
      <c r="K331" s="40">
        <f t="shared" si="119"/>
        <v>61525.42</v>
      </c>
      <c r="L331" s="39">
        <f t="shared" si="112"/>
        <v>229.43808905692782</v>
      </c>
      <c r="M331" s="36">
        <v>28</v>
      </c>
      <c r="N331" s="37">
        <f t="shared" si="120"/>
        <v>325</v>
      </c>
      <c r="O331" s="48">
        <f t="shared" si="121"/>
        <v>8.0000000000000002E-3</v>
      </c>
      <c r="P331" s="48">
        <f t="shared" si="121"/>
        <v>3.703E-2</v>
      </c>
      <c r="Q331" s="48">
        <f t="shared" si="105"/>
        <v>4.5030000000000001E-2</v>
      </c>
      <c r="R331" s="38">
        <f t="shared" si="122"/>
        <v>674.62925825584648</v>
      </c>
      <c r="S331" s="39">
        <f t="shared" si="113"/>
        <v>298.52405845000004</v>
      </c>
      <c r="T331" s="39">
        <f t="shared" si="123"/>
        <v>376.10519980584644</v>
      </c>
      <c r="U331" s="39">
        <f t="shared" si="124"/>
        <v>0</v>
      </c>
      <c r="V331" s="40">
        <f t="shared" si="125"/>
        <v>79177.27</v>
      </c>
    </row>
    <row r="332" spans="1:22" x14ac:dyDescent="0.2">
      <c r="A332" s="50">
        <v>54544</v>
      </c>
      <c r="B332" s="36"/>
      <c r="C332" s="37">
        <f t="shared" si="114"/>
        <v>326</v>
      </c>
      <c r="D332" s="48">
        <f t="shared" si="115"/>
        <v>8.0000000000000002E-3</v>
      </c>
      <c r="E332" s="48">
        <f t="shared" si="115"/>
        <v>1.00094E-2</v>
      </c>
      <c r="F332" s="48">
        <f t="shared" si="104"/>
        <v>1.8009400000000002E-2</v>
      </c>
      <c r="G332" s="38">
        <f t="shared" si="116"/>
        <v>445.19114078571346</v>
      </c>
      <c r="H332" s="39">
        <f t="shared" si="117"/>
        <v>92.336324912333339</v>
      </c>
      <c r="I332" s="39">
        <f t="shared" si="118"/>
        <v>352.85481587338012</v>
      </c>
      <c r="J332" s="39">
        <v>0</v>
      </c>
      <c r="K332" s="40">
        <f t="shared" si="119"/>
        <v>61172.57</v>
      </c>
      <c r="L332" s="39">
        <f t="shared" si="112"/>
        <v>229.43807657012195</v>
      </c>
      <c r="M332" s="36"/>
      <c r="N332" s="37">
        <f t="shared" si="120"/>
        <v>326</v>
      </c>
      <c r="O332" s="48">
        <f t="shared" si="121"/>
        <v>8.0000000000000002E-3</v>
      </c>
      <c r="P332" s="48">
        <f t="shared" si="121"/>
        <v>3.703E-2</v>
      </c>
      <c r="Q332" s="48">
        <f t="shared" si="105"/>
        <v>4.5030000000000001E-2</v>
      </c>
      <c r="R332" s="38">
        <f t="shared" si="122"/>
        <v>674.62921735583541</v>
      </c>
      <c r="S332" s="39">
        <f t="shared" si="113"/>
        <v>297.11270567500003</v>
      </c>
      <c r="T332" s="39">
        <f t="shared" si="123"/>
        <v>377.51651168083544</v>
      </c>
      <c r="U332" s="39">
        <f t="shared" si="124"/>
        <v>0</v>
      </c>
      <c r="V332" s="40">
        <f t="shared" si="125"/>
        <v>78799.75</v>
      </c>
    </row>
    <row r="333" spans="1:22" x14ac:dyDescent="0.2">
      <c r="A333" s="50">
        <v>54575</v>
      </c>
      <c r="B333" s="36"/>
      <c r="C333" s="37">
        <f t="shared" si="114"/>
        <v>327</v>
      </c>
      <c r="D333" s="48">
        <f t="shared" si="115"/>
        <v>8.0000000000000002E-3</v>
      </c>
      <c r="E333" s="48">
        <f t="shared" si="115"/>
        <v>1.00094E-2</v>
      </c>
      <c r="F333" s="48">
        <f t="shared" si="104"/>
        <v>1.8009400000000002E-2</v>
      </c>
      <c r="G333" s="38">
        <f t="shared" si="116"/>
        <v>445.19117583384582</v>
      </c>
      <c r="H333" s="39">
        <f t="shared" si="117"/>
        <v>91.806773513166675</v>
      </c>
      <c r="I333" s="39">
        <f t="shared" si="118"/>
        <v>353.38440232067916</v>
      </c>
      <c r="J333" s="39">
        <v>0</v>
      </c>
      <c r="K333" s="40">
        <f t="shared" si="119"/>
        <v>60819.19</v>
      </c>
      <c r="L333" s="39">
        <f t="shared" si="112"/>
        <v>229.43801165740342</v>
      </c>
      <c r="M333" s="36"/>
      <c r="N333" s="37">
        <f t="shared" si="120"/>
        <v>327</v>
      </c>
      <c r="O333" s="48">
        <f t="shared" si="121"/>
        <v>8.0000000000000002E-3</v>
      </c>
      <c r="P333" s="48">
        <f t="shared" si="121"/>
        <v>3.703E-2</v>
      </c>
      <c r="Q333" s="48">
        <f t="shared" si="105"/>
        <v>4.5030000000000001E-2</v>
      </c>
      <c r="R333" s="38">
        <f t="shared" si="122"/>
        <v>674.62918749124924</v>
      </c>
      <c r="S333" s="39">
        <f t="shared" si="113"/>
        <v>295.696061875</v>
      </c>
      <c r="T333" s="39">
        <f t="shared" si="123"/>
        <v>378.93312561624919</v>
      </c>
      <c r="U333" s="39">
        <f t="shared" si="124"/>
        <v>0</v>
      </c>
      <c r="V333" s="40">
        <f t="shared" si="125"/>
        <v>78420.820000000007</v>
      </c>
    </row>
    <row r="334" spans="1:22" x14ac:dyDescent="0.2">
      <c r="A334" s="50">
        <v>54605</v>
      </c>
      <c r="B334" s="36"/>
      <c r="C334" s="37">
        <f t="shared" si="114"/>
        <v>328</v>
      </c>
      <c r="D334" s="48">
        <f t="shared" si="115"/>
        <v>8.0000000000000002E-3</v>
      </c>
      <c r="E334" s="48">
        <f t="shared" si="115"/>
        <v>1.00094E-2</v>
      </c>
      <c r="F334" s="48">
        <f t="shared" si="104"/>
        <v>1.8009400000000002E-2</v>
      </c>
      <c r="G334" s="38">
        <f t="shared" si="116"/>
        <v>445.19120805845228</v>
      </c>
      <c r="H334" s="39">
        <f t="shared" si="117"/>
        <v>91.276426698833347</v>
      </c>
      <c r="I334" s="39">
        <f t="shared" si="118"/>
        <v>353.91478135961893</v>
      </c>
      <c r="J334" s="39">
        <v>0</v>
      </c>
      <c r="K334" s="40">
        <f t="shared" si="119"/>
        <v>60465.279999999999</v>
      </c>
      <c r="L334" s="39">
        <f t="shared" si="112"/>
        <v>229.43800632147304</v>
      </c>
      <c r="M334" s="36"/>
      <c r="N334" s="37">
        <f t="shared" si="120"/>
        <v>328</v>
      </c>
      <c r="O334" s="48">
        <f t="shared" si="121"/>
        <v>8.0000000000000002E-3</v>
      </c>
      <c r="P334" s="48">
        <f t="shared" si="121"/>
        <v>3.703E-2</v>
      </c>
      <c r="Q334" s="48">
        <f t="shared" si="105"/>
        <v>4.5030000000000001E-2</v>
      </c>
      <c r="R334" s="38">
        <f t="shared" si="122"/>
        <v>674.62921437992532</v>
      </c>
      <c r="S334" s="39">
        <f t="shared" si="113"/>
        <v>294.27412705000006</v>
      </c>
      <c r="T334" s="39">
        <f t="shared" si="123"/>
        <v>380.35508732992531</v>
      </c>
      <c r="U334" s="39">
        <f t="shared" si="124"/>
        <v>0</v>
      </c>
      <c r="V334" s="40">
        <f t="shared" si="125"/>
        <v>78040.460000000006</v>
      </c>
    </row>
    <row r="335" spans="1:22" x14ac:dyDescent="0.2">
      <c r="A335" s="50">
        <v>54636</v>
      </c>
      <c r="B335" s="36"/>
      <c r="C335" s="37">
        <f t="shared" si="114"/>
        <v>329</v>
      </c>
      <c r="D335" s="48">
        <f t="shared" si="115"/>
        <v>8.0000000000000002E-3</v>
      </c>
      <c r="E335" s="48">
        <f t="shared" si="115"/>
        <v>1.00094E-2</v>
      </c>
      <c r="F335" s="48">
        <f t="shared" si="104"/>
        <v>1.8009400000000002E-2</v>
      </c>
      <c r="G335" s="38">
        <f t="shared" si="116"/>
        <v>445.19124326244753</v>
      </c>
      <c r="H335" s="39">
        <f t="shared" si="117"/>
        <v>90.745284469333328</v>
      </c>
      <c r="I335" s="39">
        <f t="shared" si="118"/>
        <v>354.44595879311419</v>
      </c>
      <c r="J335" s="39">
        <v>0</v>
      </c>
      <c r="K335" s="40">
        <f t="shared" si="119"/>
        <v>60110.83</v>
      </c>
      <c r="L335" s="39">
        <f t="shared" si="112"/>
        <v>229.43792864937166</v>
      </c>
      <c r="M335" s="36"/>
      <c r="N335" s="37">
        <f t="shared" si="120"/>
        <v>329</v>
      </c>
      <c r="O335" s="48">
        <f t="shared" si="121"/>
        <v>8.0000000000000002E-3</v>
      </c>
      <c r="P335" s="48">
        <f t="shared" si="121"/>
        <v>3.703E-2</v>
      </c>
      <c r="Q335" s="48">
        <f t="shared" si="105"/>
        <v>4.5030000000000001E-2</v>
      </c>
      <c r="R335" s="38">
        <f t="shared" si="122"/>
        <v>674.62917191181918</v>
      </c>
      <c r="S335" s="39">
        <f t="shared" si="113"/>
        <v>292.84682615000003</v>
      </c>
      <c r="T335" s="39">
        <f t="shared" si="123"/>
        <v>381.78234576181922</v>
      </c>
      <c r="U335" s="39">
        <f t="shared" si="124"/>
        <v>0</v>
      </c>
      <c r="V335" s="40">
        <f t="shared" si="125"/>
        <v>77658.679999999993</v>
      </c>
    </row>
    <row r="336" spans="1:22" x14ac:dyDescent="0.2">
      <c r="A336" s="50">
        <v>54667</v>
      </c>
      <c r="B336" s="36"/>
      <c r="C336" s="37">
        <f t="shared" si="114"/>
        <v>330</v>
      </c>
      <c r="D336" s="48">
        <f t="shared" si="115"/>
        <v>8.0000000000000002E-3</v>
      </c>
      <c r="E336" s="48">
        <f t="shared" si="115"/>
        <v>1.00094E-2</v>
      </c>
      <c r="F336" s="48">
        <f t="shared" si="104"/>
        <v>1.8009400000000002E-2</v>
      </c>
      <c r="G336" s="38">
        <f t="shared" si="116"/>
        <v>445.19121333256976</v>
      </c>
      <c r="H336" s="39">
        <f t="shared" si="117"/>
        <v>90.213331816833346</v>
      </c>
      <c r="I336" s="39">
        <f t="shared" si="118"/>
        <v>354.97788151573644</v>
      </c>
      <c r="J336" s="39">
        <v>0</v>
      </c>
      <c r="K336" s="40">
        <f t="shared" si="119"/>
        <v>59755.85</v>
      </c>
      <c r="L336" s="39">
        <f t="shared" si="112"/>
        <v>229.43797895713124</v>
      </c>
      <c r="M336" s="36"/>
      <c r="N336" s="37">
        <f t="shared" si="120"/>
        <v>330</v>
      </c>
      <c r="O336" s="48">
        <f t="shared" si="121"/>
        <v>8.0000000000000002E-3</v>
      </c>
      <c r="P336" s="48">
        <f t="shared" si="121"/>
        <v>3.703E-2</v>
      </c>
      <c r="Q336" s="48">
        <f t="shared" si="105"/>
        <v>4.5030000000000001E-2</v>
      </c>
      <c r="R336" s="38">
        <f t="shared" si="122"/>
        <v>674.629192289701</v>
      </c>
      <c r="S336" s="39">
        <f t="shared" si="113"/>
        <v>291.41419669999999</v>
      </c>
      <c r="T336" s="39">
        <f t="shared" si="123"/>
        <v>383.21499558970095</v>
      </c>
      <c r="U336" s="39">
        <f t="shared" si="124"/>
        <v>0</v>
      </c>
      <c r="V336" s="40">
        <f t="shared" si="125"/>
        <v>77275.47</v>
      </c>
    </row>
    <row r="337" spans="1:22" x14ac:dyDescent="0.2">
      <c r="A337" s="50">
        <v>54697</v>
      </c>
      <c r="B337" s="36"/>
      <c r="C337" s="37">
        <f t="shared" si="114"/>
        <v>331</v>
      </c>
      <c r="D337" s="48">
        <f t="shared" si="115"/>
        <v>8.0000000000000002E-3</v>
      </c>
      <c r="E337" s="48">
        <f t="shared" si="115"/>
        <v>1.00094E-2</v>
      </c>
      <c r="F337" s="48">
        <f t="shared" si="104"/>
        <v>1.8009400000000002E-2</v>
      </c>
      <c r="G337" s="38">
        <f t="shared" si="116"/>
        <v>445.19119754950339</v>
      </c>
      <c r="H337" s="39">
        <f t="shared" si="117"/>
        <v>89.680583749166672</v>
      </c>
      <c r="I337" s="39">
        <f t="shared" si="118"/>
        <v>355.51061380033673</v>
      </c>
      <c r="J337" s="39">
        <v>0</v>
      </c>
      <c r="K337" s="40">
        <f t="shared" si="119"/>
        <v>59400.34</v>
      </c>
      <c r="L337" s="39">
        <f t="shared" si="112"/>
        <v>229.43803835262543</v>
      </c>
      <c r="M337" s="36"/>
      <c r="N337" s="37">
        <f t="shared" si="120"/>
        <v>331</v>
      </c>
      <c r="O337" s="48">
        <f t="shared" si="121"/>
        <v>8.0000000000000002E-3</v>
      </c>
      <c r="P337" s="48">
        <f t="shared" si="121"/>
        <v>3.703E-2</v>
      </c>
      <c r="Q337" s="48">
        <f t="shared" si="105"/>
        <v>4.5030000000000001E-2</v>
      </c>
      <c r="R337" s="38">
        <f t="shared" si="122"/>
        <v>674.62923590212881</v>
      </c>
      <c r="S337" s="39">
        <f t="shared" si="113"/>
        <v>289.97620117500003</v>
      </c>
      <c r="T337" s="39">
        <f t="shared" si="123"/>
        <v>384.65303472712884</v>
      </c>
      <c r="U337" s="39">
        <f t="shared" si="124"/>
        <v>0</v>
      </c>
      <c r="V337" s="40">
        <f t="shared" si="125"/>
        <v>76890.820000000007</v>
      </c>
    </row>
    <row r="338" spans="1:22" x14ac:dyDescent="0.2">
      <c r="A338" s="50">
        <v>54728</v>
      </c>
      <c r="B338" s="36"/>
      <c r="C338" s="37">
        <f t="shared" si="114"/>
        <v>332</v>
      </c>
      <c r="D338" s="48">
        <f t="shared" si="115"/>
        <v>8.0000000000000002E-3</v>
      </c>
      <c r="E338" s="48">
        <f t="shared" si="115"/>
        <v>1.00094E-2</v>
      </c>
      <c r="F338" s="48">
        <f t="shared" si="104"/>
        <v>1.8009400000000002E-2</v>
      </c>
      <c r="G338" s="38">
        <f t="shared" si="116"/>
        <v>445.19120214978864</v>
      </c>
      <c r="H338" s="39">
        <f t="shared" si="117"/>
        <v>89.147040266333335</v>
      </c>
      <c r="I338" s="39">
        <f t="shared" si="118"/>
        <v>356.04416188345533</v>
      </c>
      <c r="J338" s="39">
        <v>0</v>
      </c>
      <c r="K338" s="40">
        <f t="shared" si="119"/>
        <v>59044.3</v>
      </c>
      <c r="L338" s="39">
        <f t="shared" si="112"/>
        <v>229.4380603786102</v>
      </c>
      <c r="M338" s="36"/>
      <c r="N338" s="37">
        <f t="shared" si="120"/>
        <v>332</v>
      </c>
      <c r="O338" s="48">
        <f t="shared" si="121"/>
        <v>8.0000000000000002E-3</v>
      </c>
      <c r="P338" s="48">
        <f t="shared" si="121"/>
        <v>3.703E-2</v>
      </c>
      <c r="Q338" s="48">
        <f t="shared" si="105"/>
        <v>4.5030000000000001E-2</v>
      </c>
      <c r="R338" s="38">
        <f t="shared" si="122"/>
        <v>674.62926252839884</v>
      </c>
      <c r="S338" s="39">
        <f t="shared" si="113"/>
        <v>288.53280205000004</v>
      </c>
      <c r="T338" s="39">
        <f t="shared" si="123"/>
        <v>386.09646047839874</v>
      </c>
      <c r="U338" s="39">
        <f t="shared" si="124"/>
        <v>0</v>
      </c>
      <c r="V338" s="40">
        <f t="shared" si="125"/>
        <v>76504.72</v>
      </c>
    </row>
    <row r="339" spans="1:22" x14ac:dyDescent="0.2">
      <c r="A339" s="50">
        <v>54758</v>
      </c>
      <c r="B339" s="36"/>
      <c r="C339" s="37">
        <f t="shared" si="114"/>
        <v>333</v>
      </c>
      <c r="D339" s="48">
        <f t="shared" si="115"/>
        <v>8.0000000000000002E-3</v>
      </c>
      <c r="E339" s="48">
        <f t="shared" si="115"/>
        <v>1.00094E-2</v>
      </c>
      <c r="F339" s="48">
        <f t="shared" ref="F339:F402" si="126">D339+E339</f>
        <v>1.8009400000000002E-2</v>
      </c>
      <c r="G339" s="38">
        <f t="shared" si="116"/>
        <v>445.1912335301933</v>
      </c>
      <c r="H339" s="39">
        <f t="shared" si="117"/>
        <v>88.612701368333333</v>
      </c>
      <c r="I339" s="39">
        <f t="shared" si="118"/>
        <v>356.57853216185998</v>
      </c>
      <c r="J339" s="39">
        <v>0</v>
      </c>
      <c r="K339" s="40">
        <f t="shared" si="119"/>
        <v>58687.72</v>
      </c>
      <c r="L339" s="39">
        <f t="shared" si="112"/>
        <v>229.43799778621297</v>
      </c>
      <c r="M339" s="36"/>
      <c r="N339" s="37">
        <f t="shared" si="120"/>
        <v>333</v>
      </c>
      <c r="O339" s="48">
        <f t="shared" si="121"/>
        <v>8.0000000000000002E-3</v>
      </c>
      <c r="P339" s="48">
        <f t="shared" si="121"/>
        <v>3.703E-2</v>
      </c>
      <c r="Q339" s="48">
        <f t="shared" ref="Q339:Q402" si="127">O339+P339</f>
        <v>4.5030000000000001E-2</v>
      </c>
      <c r="R339" s="38">
        <f t="shared" si="122"/>
        <v>674.62923131640628</v>
      </c>
      <c r="S339" s="39">
        <f t="shared" si="113"/>
        <v>287.0839618</v>
      </c>
      <c r="T339" s="39">
        <f t="shared" si="123"/>
        <v>387.54526951640634</v>
      </c>
      <c r="U339" s="39">
        <f t="shared" si="124"/>
        <v>0</v>
      </c>
      <c r="V339" s="40">
        <f t="shared" si="125"/>
        <v>76117.17</v>
      </c>
    </row>
    <row r="340" spans="1:22" x14ac:dyDescent="0.2">
      <c r="A340" s="50">
        <v>54789</v>
      </c>
      <c r="B340" s="36"/>
      <c r="C340" s="37">
        <f t="shared" si="114"/>
        <v>334</v>
      </c>
      <c r="D340" s="48">
        <f t="shared" si="115"/>
        <v>8.0000000000000002E-3</v>
      </c>
      <c r="E340" s="48">
        <f t="shared" si="115"/>
        <v>1.00094E-2</v>
      </c>
      <c r="F340" s="48">
        <f t="shared" si="126"/>
        <v>1.8009400000000002E-2</v>
      </c>
      <c r="G340" s="38">
        <f t="shared" si="116"/>
        <v>445.19122239551905</v>
      </c>
      <c r="H340" s="39">
        <f t="shared" si="117"/>
        <v>88.077552047333342</v>
      </c>
      <c r="I340" s="39">
        <f t="shared" si="118"/>
        <v>357.11367034818568</v>
      </c>
      <c r="J340" s="39">
        <v>0</v>
      </c>
      <c r="K340" s="40">
        <f t="shared" si="119"/>
        <v>58330.61</v>
      </c>
      <c r="L340" s="39">
        <f t="shared" si="112"/>
        <v>229.43796699444272</v>
      </c>
      <c r="M340" s="36"/>
      <c r="N340" s="37">
        <f t="shared" si="120"/>
        <v>334</v>
      </c>
      <c r="O340" s="48">
        <f t="shared" si="121"/>
        <v>8.0000000000000002E-3</v>
      </c>
      <c r="P340" s="48">
        <f t="shared" si="121"/>
        <v>3.703E-2</v>
      </c>
      <c r="Q340" s="48">
        <f t="shared" si="127"/>
        <v>4.5030000000000001E-2</v>
      </c>
      <c r="R340" s="38">
        <f t="shared" si="122"/>
        <v>674.62918938996177</v>
      </c>
      <c r="S340" s="39">
        <f t="shared" si="113"/>
        <v>285.629680425</v>
      </c>
      <c r="T340" s="39">
        <f t="shared" si="123"/>
        <v>388.99950896496176</v>
      </c>
      <c r="U340" s="39">
        <f t="shared" si="124"/>
        <v>0</v>
      </c>
      <c r="V340" s="40">
        <f t="shared" si="125"/>
        <v>75728.17</v>
      </c>
    </row>
    <row r="341" spans="1:22" x14ac:dyDescent="0.2">
      <c r="A341" s="50">
        <v>54820</v>
      </c>
      <c r="B341" s="36"/>
      <c r="C341" s="37">
        <f t="shared" si="114"/>
        <v>335</v>
      </c>
      <c r="D341" s="48">
        <f t="shared" si="115"/>
        <v>8.0000000000000002E-3</v>
      </c>
      <c r="E341" s="48">
        <f t="shared" si="115"/>
        <v>1.00094E-2</v>
      </c>
      <c r="F341" s="48">
        <f t="shared" si="126"/>
        <v>1.8009400000000002E-2</v>
      </c>
      <c r="G341" s="38">
        <f t="shared" si="116"/>
        <v>445.19125040837355</v>
      </c>
      <c r="H341" s="39">
        <f t="shared" si="117"/>
        <v>87.541607311166672</v>
      </c>
      <c r="I341" s="39">
        <f t="shared" si="118"/>
        <v>357.64964309720688</v>
      </c>
      <c r="J341" s="39">
        <v>0</v>
      </c>
      <c r="K341" s="40">
        <f t="shared" si="119"/>
        <v>57972.959999999999</v>
      </c>
      <c r="L341" s="39">
        <f t="shared" si="112"/>
        <v>229.43793460717154</v>
      </c>
      <c r="M341" s="36"/>
      <c r="N341" s="37">
        <f t="shared" si="120"/>
        <v>335</v>
      </c>
      <c r="O341" s="48">
        <f t="shared" si="121"/>
        <v>8.0000000000000002E-3</v>
      </c>
      <c r="P341" s="48">
        <f t="shared" si="121"/>
        <v>3.703E-2</v>
      </c>
      <c r="Q341" s="48">
        <f t="shared" si="127"/>
        <v>4.5030000000000001E-2</v>
      </c>
      <c r="R341" s="38">
        <f t="shared" si="122"/>
        <v>674.62918501554509</v>
      </c>
      <c r="S341" s="39">
        <f t="shared" si="113"/>
        <v>284.16995792500001</v>
      </c>
      <c r="T341" s="39">
        <f t="shared" si="123"/>
        <v>390.45922709054508</v>
      </c>
      <c r="U341" s="39">
        <f t="shared" si="124"/>
        <v>0</v>
      </c>
      <c r="V341" s="40">
        <f t="shared" si="125"/>
        <v>75337.710000000006</v>
      </c>
    </row>
    <row r="342" spans="1:22" ht="13.2" thickBot="1" x14ac:dyDescent="0.25">
      <c r="A342" s="50">
        <v>54848</v>
      </c>
      <c r="B342" s="36"/>
      <c r="C342" s="41">
        <f t="shared" si="114"/>
        <v>336</v>
      </c>
      <c r="D342" s="42">
        <f t="shared" si="115"/>
        <v>8.0000000000000002E-3</v>
      </c>
      <c r="E342" s="42">
        <f t="shared" si="115"/>
        <v>1.00094E-2</v>
      </c>
      <c r="F342" s="42">
        <f t="shared" si="126"/>
        <v>1.8009400000000002E-2</v>
      </c>
      <c r="G342" s="43">
        <f t="shared" si="116"/>
        <v>445.19124766761308</v>
      </c>
      <c r="H342" s="44">
        <f t="shared" si="117"/>
        <v>87.004852152000012</v>
      </c>
      <c r="I342" s="44">
        <f t="shared" si="118"/>
        <v>358.18639551561307</v>
      </c>
      <c r="J342" s="44">
        <v>0</v>
      </c>
      <c r="K342" s="45">
        <f t="shared" si="119"/>
        <v>57614.77</v>
      </c>
      <c r="L342" s="39">
        <f t="shared" si="112"/>
        <v>229.43793042673315</v>
      </c>
      <c r="M342" s="36"/>
      <c r="N342" s="41">
        <f t="shared" si="120"/>
        <v>336</v>
      </c>
      <c r="O342" s="42">
        <f t="shared" si="121"/>
        <v>8.0000000000000002E-3</v>
      </c>
      <c r="P342" s="42">
        <f t="shared" si="121"/>
        <v>3.703E-2</v>
      </c>
      <c r="Q342" s="42">
        <f t="shared" si="127"/>
        <v>4.5030000000000001E-2</v>
      </c>
      <c r="R342" s="43">
        <f t="shared" si="122"/>
        <v>674.62917809434623</v>
      </c>
      <c r="S342" s="44">
        <f t="shared" si="113"/>
        <v>282.70475677500002</v>
      </c>
      <c r="T342" s="44">
        <f t="shared" si="123"/>
        <v>391.92442131934621</v>
      </c>
      <c r="U342" s="44">
        <f t="shared" si="124"/>
        <v>0</v>
      </c>
      <c r="V342" s="45">
        <f t="shared" si="125"/>
        <v>74945.789999999994</v>
      </c>
    </row>
    <row r="343" spans="1:22" x14ac:dyDescent="0.2">
      <c r="A343" s="50">
        <v>54879</v>
      </c>
      <c r="B343" s="29">
        <v>29</v>
      </c>
      <c r="C343" s="37">
        <f t="shared" si="114"/>
        <v>337</v>
      </c>
      <c r="D343" s="48">
        <f t="shared" si="115"/>
        <v>8.0000000000000002E-3</v>
      </c>
      <c r="E343" s="48">
        <f t="shared" si="115"/>
        <v>1.00094E-2</v>
      </c>
      <c r="F343" s="48">
        <f t="shared" si="126"/>
        <v>1.8009400000000002E-2</v>
      </c>
      <c r="G343" s="38">
        <f t="shared" si="116"/>
        <v>445.19121981564376</v>
      </c>
      <c r="H343" s="39">
        <f t="shared" si="117"/>
        <v>86.467286569833334</v>
      </c>
      <c r="I343" s="39">
        <f t="shared" si="118"/>
        <v>358.72393324581043</v>
      </c>
      <c r="J343" s="39">
        <v>0</v>
      </c>
      <c r="K343" s="40">
        <f t="shared" si="119"/>
        <v>57256.05</v>
      </c>
      <c r="L343" s="39">
        <f t="shared" si="112"/>
        <v>229.43799807748519</v>
      </c>
      <c r="M343" s="29">
        <v>29</v>
      </c>
      <c r="N343" s="37">
        <f t="shared" si="120"/>
        <v>337</v>
      </c>
      <c r="O343" s="48">
        <f t="shared" si="121"/>
        <v>8.0000000000000002E-3</v>
      </c>
      <c r="P343" s="48">
        <f t="shared" si="121"/>
        <v>3.703E-2</v>
      </c>
      <c r="Q343" s="48">
        <f t="shared" si="127"/>
        <v>4.5030000000000001E-2</v>
      </c>
      <c r="R343" s="38">
        <f t="shared" si="122"/>
        <v>674.62921789312895</v>
      </c>
      <c r="S343" s="39">
        <f t="shared" si="113"/>
        <v>281.23407697499999</v>
      </c>
      <c r="T343" s="39">
        <f t="shared" si="123"/>
        <v>393.39514091812896</v>
      </c>
      <c r="U343" s="39">
        <f t="shared" si="124"/>
        <v>0</v>
      </c>
      <c r="V343" s="40">
        <f t="shared" si="125"/>
        <v>74552.39</v>
      </c>
    </row>
    <row r="344" spans="1:22" x14ac:dyDescent="0.2">
      <c r="A344" s="50">
        <v>54909</v>
      </c>
      <c r="B344" s="36"/>
      <c r="C344" s="37">
        <f t="shared" si="114"/>
        <v>338</v>
      </c>
      <c r="D344" s="48">
        <f t="shared" si="115"/>
        <v>8.0000000000000002E-3</v>
      </c>
      <c r="E344" s="48">
        <f t="shared" si="115"/>
        <v>1.00094E-2</v>
      </c>
      <c r="F344" s="48">
        <f t="shared" si="126"/>
        <v>1.8009400000000002E-2</v>
      </c>
      <c r="G344" s="38">
        <f t="shared" si="116"/>
        <v>445.19125039837905</v>
      </c>
      <c r="H344" s="39">
        <f t="shared" si="117"/>
        <v>85.928925572500006</v>
      </c>
      <c r="I344" s="39">
        <f t="shared" si="118"/>
        <v>359.26232482587903</v>
      </c>
      <c r="J344" s="39">
        <v>0</v>
      </c>
      <c r="K344" s="40">
        <f t="shared" si="119"/>
        <v>56896.79</v>
      </c>
      <c r="L344" s="39">
        <f t="shared" si="112"/>
        <v>229.4379235246185</v>
      </c>
      <c r="M344" s="36"/>
      <c r="N344" s="37">
        <f t="shared" si="120"/>
        <v>338</v>
      </c>
      <c r="O344" s="48">
        <f t="shared" si="121"/>
        <v>8.0000000000000002E-3</v>
      </c>
      <c r="P344" s="48">
        <f t="shared" si="121"/>
        <v>3.703E-2</v>
      </c>
      <c r="Q344" s="48">
        <f t="shared" si="127"/>
        <v>4.5030000000000001E-2</v>
      </c>
      <c r="R344" s="38">
        <f t="shared" si="122"/>
        <v>674.62917392299755</v>
      </c>
      <c r="S344" s="39">
        <f t="shared" si="113"/>
        <v>279.75784347500002</v>
      </c>
      <c r="T344" s="39">
        <f t="shared" si="123"/>
        <v>394.87133044799748</v>
      </c>
      <c r="U344" s="39">
        <f t="shared" si="124"/>
        <v>0</v>
      </c>
      <c r="V344" s="40">
        <f t="shared" si="125"/>
        <v>74157.52</v>
      </c>
    </row>
    <row r="345" spans="1:22" x14ac:dyDescent="0.2">
      <c r="A345" s="50">
        <v>54940</v>
      </c>
      <c r="B345" s="36"/>
      <c r="C345" s="37">
        <f t="shared" si="114"/>
        <v>339</v>
      </c>
      <c r="D345" s="48">
        <f t="shared" ref="D345:E360" si="128">D344</f>
        <v>8.0000000000000002E-3</v>
      </c>
      <c r="E345" s="48">
        <f t="shared" si="128"/>
        <v>1.00094E-2</v>
      </c>
      <c r="F345" s="48">
        <f t="shared" si="126"/>
        <v>1.8009400000000002E-2</v>
      </c>
      <c r="G345" s="38">
        <f t="shared" si="116"/>
        <v>445.19126858907464</v>
      </c>
      <c r="H345" s="39">
        <f t="shared" si="117"/>
        <v>85.38975415216666</v>
      </c>
      <c r="I345" s="39">
        <f t="shared" si="118"/>
        <v>359.80151443690795</v>
      </c>
      <c r="J345" s="39">
        <v>0</v>
      </c>
      <c r="K345" s="40">
        <f t="shared" si="119"/>
        <v>56536.99</v>
      </c>
      <c r="L345" s="39">
        <f t="shared" si="112"/>
        <v>229.43791743733539</v>
      </c>
      <c r="M345" s="36"/>
      <c r="N345" s="37">
        <f t="shared" si="120"/>
        <v>339</v>
      </c>
      <c r="O345" s="48">
        <f t="shared" ref="O345:P360" si="129">O344</f>
        <v>8.0000000000000002E-3</v>
      </c>
      <c r="P345" s="48">
        <f t="shared" si="129"/>
        <v>3.703E-2</v>
      </c>
      <c r="Q345" s="48">
        <f t="shared" si="127"/>
        <v>4.5030000000000001E-2</v>
      </c>
      <c r="R345" s="38">
        <f t="shared" si="122"/>
        <v>674.62918602641003</v>
      </c>
      <c r="S345" s="39">
        <f t="shared" si="113"/>
        <v>278.27609380000001</v>
      </c>
      <c r="T345" s="39">
        <f t="shared" si="123"/>
        <v>396.35309222641007</v>
      </c>
      <c r="U345" s="39">
        <f t="shared" si="124"/>
        <v>0</v>
      </c>
      <c r="V345" s="40">
        <f t="shared" si="125"/>
        <v>73761.17</v>
      </c>
    </row>
    <row r="346" spans="1:22" x14ac:dyDescent="0.2">
      <c r="A346" s="50">
        <v>54970</v>
      </c>
      <c r="B346" s="36"/>
      <c r="C346" s="37">
        <f t="shared" si="114"/>
        <v>340</v>
      </c>
      <c r="D346" s="48">
        <f t="shared" si="128"/>
        <v>8.0000000000000002E-3</v>
      </c>
      <c r="E346" s="48">
        <f t="shared" si="128"/>
        <v>1.00094E-2</v>
      </c>
      <c r="F346" s="48">
        <f t="shared" si="126"/>
        <v>1.8009400000000002E-2</v>
      </c>
      <c r="G346" s="38">
        <f t="shared" si="116"/>
        <v>445.19128051426043</v>
      </c>
      <c r="H346" s="39">
        <f t="shared" si="117"/>
        <v>84.849772308833337</v>
      </c>
      <c r="I346" s="39">
        <f t="shared" si="118"/>
        <v>360.34150820542709</v>
      </c>
      <c r="J346" s="39">
        <v>0</v>
      </c>
      <c r="K346" s="40">
        <f t="shared" si="119"/>
        <v>56176.65</v>
      </c>
      <c r="L346" s="39">
        <f t="shared" si="112"/>
        <v>229.43793379405287</v>
      </c>
      <c r="M346" s="36"/>
      <c r="N346" s="37">
        <f t="shared" si="120"/>
        <v>340</v>
      </c>
      <c r="O346" s="48">
        <f t="shared" si="129"/>
        <v>8.0000000000000002E-3</v>
      </c>
      <c r="P346" s="48">
        <f t="shared" si="129"/>
        <v>3.703E-2</v>
      </c>
      <c r="Q346" s="48">
        <f t="shared" si="127"/>
        <v>4.5030000000000001E-2</v>
      </c>
      <c r="R346" s="38">
        <f t="shared" si="122"/>
        <v>674.62921430831329</v>
      </c>
      <c r="S346" s="39">
        <f t="shared" si="113"/>
        <v>276.788790425</v>
      </c>
      <c r="T346" s="39">
        <f t="shared" si="123"/>
        <v>397.84042388331324</v>
      </c>
      <c r="U346" s="39">
        <f t="shared" si="124"/>
        <v>0</v>
      </c>
      <c r="V346" s="40">
        <f t="shared" si="125"/>
        <v>73363.33</v>
      </c>
    </row>
    <row r="347" spans="1:22" x14ac:dyDescent="0.2">
      <c r="A347" s="50">
        <v>55001</v>
      </c>
      <c r="B347" s="36"/>
      <c r="C347" s="37">
        <f t="shared" si="114"/>
        <v>341</v>
      </c>
      <c r="D347" s="48">
        <f t="shared" si="128"/>
        <v>8.0000000000000002E-3</v>
      </c>
      <c r="E347" s="48">
        <f t="shared" si="128"/>
        <v>1.00094E-2</v>
      </c>
      <c r="F347" s="48">
        <f t="shared" si="126"/>
        <v>1.8009400000000002E-2</v>
      </c>
      <c r="G347" s="38">
        <f t="shared" si="116"/>
        <v>445.19129246655592</v>
      </c>
      <c r="H347" s="39">
        <f t="shared" si="117"/>
        <v>84.308980042500011</v>
      </c>
      <c r="I347" s="39">
        <f t="shared" si="118"/>
        <v>360.8823124240559</v>
      </c>
      <c r="J347" s="39">
        <v>0</v>
      </c>
      <c r="K347" s="40">
        <f t="shared" si="119"/>
        <v>55815.77</v>
      </c>
      <c r="L347" s="39">
        <f t="shared" si="112"/>
        <v>229.43792573967295</v>
      </c>
      <c r="M347" s="36"/>
      <c r="N347" s="37">
        <f t="shared" si="120"/>
        <v>341</v>
      </c>
      <c r="O347" s="48">
        <f t="shared" si="129"/>
        <v>8.0000000000000002E-3</v>
      </c>
      <c r="P347" s="48">
        <f t="shared" si="129"/>
        <v>3.703E-2</v>
      </c>
      <c r="Q347" s="48">
        <f t="shared" si="127"/>
        <v>4.5030000000000001E-2</v>
      </c>
      <c r="R347" s="38">
        <f t="shared" si="122"/>
        <v>674.62921820622887</v>
      </c>
      <c r="S347" s="39">
        <f t="shared" si="113"/>
        <v>275.295895825</v>
      </c>
      <c r="T347" s="39">
        <f t="shared" si="123"/>
        <v>399.33332238122881</v>
      </c>
      <c r="U347" s="39">
        <f t="shared" si="124"/>
        <v>0</v>
      </c>
      <c r="V347" s="40">
        <f t="shared" si="125"/>
        <v>72964</v>
      </c>
    </row>
    <row r="348" spans="1:22" x14ac:dyDescent="0.2">
      <c r="A348" s="50">
        <v>55032</v>
      </c>
      <c r="B348" s="36"/>
      <c r="C348" s="37">
        <f t="shared" si="114"/>
        <v>342</v>
      </c>
      <c r="D348" s="48">
        <f t="shared" si="128"/>
        <v>8.0000000000000002E-3</v>
      </c>
      <c r="E348" s="48">
        <f t="shared" si="128"/>
        <v>1.00094E-2</v>
      </c>
      <c r="F348" s="48">
        <f t="shared" si="126"/>
        <v>1.8009400000000002E-2</v>
      </c>
      <c r="G348" s="38">
        <f t="shared" si="116"/>
        <v>445.19131091064611</v>
      </c>
      <c r="H348" s="39">
        <f t="shared" si="117"/>
        <v>83.76737735316668</v>
      </c>
      <c r="I348" s="39">
        <f t="shared" si="118"/>
        <v>361.42393355747942</v>
      </c>
      <c r="J348" s="39">
        <v>0</v>
      </c>
      <c r="K348" s="40">
        <f t="shared" si="119"/>
        <v>55454.35</v>
      </c>
      <c r="L348" s="39">
        <f t="shared" si="112"/>
        <v>229.43793801450653</v>
      </c>
      <c r="M348" s="36"/>
      <c r="N348" s="37">
        <f t="shared" si="120"/>
        <v>342</v>
      </c>
      <c r="O348" s="48">
        <f t="shared" si="129"/>
        <v>8.0000000000000002E-3</v>
      </c>
      <c r="P348" s="48">
        <f t="shared" si="129"/>
        <v>3.703E-2</v>
      </c>
      <c r="Q348" s="48">
        <f t="shared" si="127"/>
        <v>4.5030000000000001E-2</v>
      </c>
      <c r="R348" s="38">
        <f t="shared" si="122"/>
        <v>674.62924892515264</v>
      </c>
      <c r="S348" s="39">
        <f t="shared" si="113"/>
        <v>273.79741000000001</v>
      </c>
      <c r="T348" s="39">
        <f t="shared" si="123"/>
        <v>400.83183892515262</v>
      </c>
      <c r="U348" s="39">
        <f t="shared" si="124"/>
        <v>0</v>
      </c>
      <c r="V348" s="40">
        <f t="shared" si="125"/>
        <v>72563.17</v>
      </c>
    </row>
    <row r="349" spans="1:22" x14ac:dyDescent="0.2">
      <c r="A349" s="50">
        <v>55062</v>
      </c>
      <c r="B349" s="36"/>
      <c r="C349" s="37">
        <f t="shared" si="114"/>
        <v>343</v>
      </c>
      <c r="D349" s="48">
        <f t="shared" si="128"/>
        <v>8.0000000000000002E-3</v>
      </c>
      <c r="E349" s="48">
        <f t="shared" si="128"/>
        <v>1.00094E-2</v>
      </c>
      <c r="F349" s="48">
        <f t="shared" si="126"/>
        <v>1.8009400000000002E-2</v>
      </c>
      <c r="G349" s="38">
        <f t="shared" si="116"/>
        <v>445.19134248951661</v>
      </c>
      <c r="H349" s="39">
        <f t="shared" si="117"/>
        <v>83.224964240833344</v>
      </c>
      <c r="I349" s="39">
        <f t="shared" si="118"/>
        <v>361.96637824868327</v>
      </c>
      <c r="J349" s="39">
        <v>0</v>
      </c>
      <c r="K349" s="40">
        <f t="shared" si="119"/>
        <v>55092.38</v>
      </c>
      <c r="L349" s="39">
        <f t="shared" si="112"/>
        <v>229.43792353236324</v>
      </c>
      <c r="M349" s="36"/>
      <c r="N349" s="37">
        <f t="shared" si="120"/>
        <v>343</v>
      </c>
      <c r="O349" s="48">
        <f t="shared" si="129"/>
        <v>8.0000000000000002E-3</v>
      </c>
      <c r="P349" s="48">
        <f t="shared" si="129"/>
        <v>3.703E-2</v>
      </c>
      <c r="Q349" s="48">
        <f t="shared" si="127"/>
        <v>4.5030000000000001E-2</v>
      </c>
      <c r="R349" s="38">
        <f t="shared" si="122"/>
        <v>674.62926602187986</v>
      </c>
      <c r="S349" s="39">
        <f t="shared" si="113"/>
        <v>272.293295425</v>
      </c>
      <c r="T349" s="39">
        <f t="shared" si="123"/>
        <v>402.3359705968798</v>
      </c>
      <c r="U349" s="39">
        <f t="shared" si="124"/>
        <v>0</v>
      </c>
      <c r="V349" s="40">
        <f t="shared" si="125"/>
        <v>72160.83</v>
      </c>
    </row>
    <row r="350" spans="1:22" x14ac:dyDescent="0.2">
      <c r="A350" s="50">
        <v>55093</v>
      </c>
      <c r="B350" s="36"/>
      <c r="C350" s="37">
        <f t="shared" si="114"/>
        <v>344</v>
      </c>
      <c r="D350" s="48">
        <f t="shared" si="128"/>
        <v>8.0000000000000002E-3</v>
      </c>
      <c r="E350" s="48">
        <f t="shared" si="128"/>
        <v>1.00094E-2</v>
      </c>
      <c r="F350" s="48">
        <f t="shared" si="126"/>
        <v>1.8009400000000002E-2</v>
      </c>
      <c r="G350" s="38">
        <f t="shared" si="116"/>
        <v>445.19131322281532</v>
      </c>
      <c r="H350" s="39">
        <f t="shared" si="117"/>
        <v>82.681725697666678</v>
      </c>
      <c r="I350" s="39">
        <f t="shared" si="118"/>
        <v>362.50958752514867</v>
      </c>
      <c r="J350" s="39">
        <v>0</v>
      </c>
      <c r="K350" s="40">
        <f t="shared" si="119"/>
        <v>54729.87</v>
      </c>
      <c r="L350" s="39">
        <f t="shared" si="112"/>
        <v>229.43791512830717</v>
      </c>
      <c r="M350" s="36"/>
      <c r="N350" s="37">
        <f t="shared" si="120"/>
        <v>344</v>
      </c>
      <c r="O350" s="48">
        <f t="shared" si="129"/>
        <v>8.0000000000000002E-3</v>
      </c>
      <c r="P350" s="48">
        <f t="shared" si="129"/>
        <v>3.703E-2</v>
      </c>
      <c r="Q350" s="48">
        <f t="shared" si="127"/>
        <v>4.5030000000000001E-2</v>
      </c>
      <c r="R350" s="38">
        <f t="shared" si="122"/>
        <v>674.62922835112249</v>
      </c>
      <c r="S350" s="39">
        <f t="shared" si="113"/>
        <v>270.78351457500003</v>
      </c>
      <c r="T350" s="39">
        <f t="shared" si="123"/>
        <v>403.84571377612247</v>
      </c>
      <c r="U350" s="39">
        <f t="shared" si="124"/>
        <v>0</v>
      </c>
      <c r="V350" s="40">
        <f t="shared" si="125"/>
        <v>71756.98</v>
      </c>
    </row>
    <row r="351" spans="1:22" x14ac:dyDescent="0.2">
      <c r="A351" s="50">
        <v>55123</v>
      </c>
      <c r="B351" s="36"/>
      <c r="C351" s="37">
        <f t="shared" si="114"/>
        <v>345</v>
      </c>
      <c r="D351" s="48">
        <f t="shared" si="128"/>
        <v>8.0000000000000002E-3</v>
      </c>
      <c r="E351" s="48">
        <f t="shared" si="128"/>
        <v>1.00094E-2</v>
      </c>
      <c r="F351" s="48">
        <f t="shared" si="126"/>
        <v>1.8009400000000002E-2</v>
      </c>
      <c r="G351" s="38">
        <f t="shared" si="116"/>
        <v>445.19130986760513</v>
      </c>
      <c r="H351" s="39">
        <f t="shared" si="117"/>
        <v>82.137676731500008</v>
      </c>
      <c r="I351" s="39">
        <f t="shared" si="118"/>
        <v>363.05363313610513</v>
      </c>
      <c r="J351" s="39">
        <v>0</v>
      </c>
      <c r="K351" s="40">
        <f t="shared" si="119"/>
        <v>54366.82</v>
      </c>
      <c r="L351" s="39">
        <f t="shared" si="112"/>
        <v>229.43787818622866</v>
      </c>
      <c r="M351" s="36"/>
      <c r="N351" s="37">
        <f t="shared" si="120"/>
        <v>345</v>
      </c>
      <c r="O351" s="48">
        <f t="shared" si="129"/>
        <v>8.0000000000000002E-3</v>
      </c>
      <c r="P351" s="48">
        <f t="shared" si="129"/>
        <v>3.703E-2</v>
      </c>
      <c r="Q351" s="48">
        <f t="shared" si="127"/>
        <v>4.5030000000000001E-2</v>
      </c>
      <c r="R351" s="38">
        <f t="shared" si="122"/>
        <v>674.62918805383379</v>
      </c>
      <c r="S351" s="39">
        <f t="shared" si="113"/>
        <v>269.26806744999999</v>
      </c>
      <c r="T351" s="39">
        <f t="shared" si="123"/>
        <v>405.3611206038338</v>
      </c>
      <c r="U351" s="39">
        <f t="shared" si="124"/>
        <v>0</v>
      </c>
      <c r="V351" s="40">
        <f t="shared" si="125"/>
        <v>71351.62</v>
      </c>
    </row>
    <row r="352" spans="1:22" x14ac:dyDescent="0.2">
      <c r="A352" s="50">
        <v>55154</v>
      </c>
      <c r="B352" s="36"/>
      <c r="C352" s="37">
        <f t="shared" si="114"/>
        <v>346</v>
      </c>
      <c r="D352" s="48">
        <f t="shared" si="128"/>
        <v>8.0000000000000002E-3</v>
      </c>
      <c r="E352" s="48">
        <f t="shared" si="128"/>
        <v>1.00094E-2</v>
      </c>
      <c r="F352" s="48">
        <f t="shared" si="126"/>
        <v>1.8009400000000002E-2</v>
      </c>
      <c r="G352" s="38">
        <f t="shared" si="116"/>
        <v>445.19133961811713</v>
      </c>
      <c r="H352" s="39">
        <f t="shared" si="117"/>
        <v>81.592817342333348</v>
      </c>
      <c r="I352" s="39">
        <f t="shared" si="118"/>
        <v>363.59852227578375</v>
      </c>
      <c r="J352" s="39">
        <v>0</v>
      </c>
      <c r="K352" s="40">
        <f t="shared" si="119"/>
        <v>54003.22</v>
      </c>
      <c r="L352" s="39">
        <f t="shared" si="112"/>
        <v>229.43785903102003</v>
      </c>
      <c r="M352" s="36"/>
      <c r="N352" s="37">
        <f t="shared" si="120"/>
        <v>346</v>
      </c>
      <c r="O352" s="48">
        <f t="shared" si="129"/>
        <v>8.0000000000000002E-3</v>
      </c>
      <c r="P352" s="48">
        <f t="shared" si="129"/>
        <v>3.703E-2</v>
      </c>
      <c r="Q352" s="48">
        <f t="shared" si="127"/>
        <v>4.5030000000000001E-2</v>
      </c>
      <c r="R352" s="38">
        <f t="shared" si="122"/>
        <v>674.62919864913715</v>
      </c>
      <c r="S352" s="39">
        <f t="shared" si="113"/>
        <v>267.74695405</v>
      </c>
      <c r="T352" s="39">
        <f t="shared" si="123"/>
        <v>406.88224459913721</v>
      </c>
      <c r="U352" s="39">
        <f t="shared" si="124"/>
        <v>0</v>
      </c>
      <c r="V352" s="40">
        <f t="shared" si="125"/>
        <v>70944.740000000005</v>
      </c>
    </row>
    <row r="353" spans="1:22" x14ac:dyDescent="0.2">
      <c r="A353" s="50">
        <v>55185</v>
      </c>
      <c r="B353" s="36"/>
      <c r="C353" s="37">
        <f t="shared" si="114"/>
        <v>347</v>
      </c>
      <c r="D353" s="48">
        <f t="shared" si="128"/>
        <v>8.0000000000000002E-3</v>
      </c>
      <c r="E353" s="48">
        <f t="shared" si="128"/>
        <v>1.00094E-2</v>
      </c>
      <c r="F353" s="48">
        <f t="shared" si="126"/>
        <v>1.8009400000000002E-2</v>
      </c>
      <c r="G353" s="38">
        <f t="shared" si="116"/>
        <v>445.19132743606571</v>
      </c>
      <c r="H353" s="39">
        <f t="shared" si="117"/>
        <v>81.047132522333342</v>
      </c>
      <c r="I353" s="39">
        <f t="shared" si="118"/>
        <v>364.14419491373235</v>
      </c>
      <c r="J353" s="39">
        <v>0</v>
      </c>
      <c r="K353" s="40">
        <f t="shared" si="119"/>
        <v>53639.08</v>
      </c>
      <c r="L353" s="39">
        <f t="shared" si="112"/>
        <v>229.43789255746123</v>
      </c>
      <c r="M353" s="36"/>
      <c r="N353" s="37">
        <f t="shared" si="120"/>
        <v>347</v>
      </c>
      <c r="O353" s="48">
        <f t="shared" si="129"/>
        <v>8.0000000000000002E-3</v>
      </c>
      <c r="P353" s="48">
        <f t="shared" si="129"/>
        <v>3.703E-2</v>
      </c>
      <c r="Q353" s="48">
        <f t="shared" si="127"/>
        <v>4.5030000000000001E-2</v>
      </c>
      <c r="R353" s="38">
        <f t="shared" si="122"/>
        <v>674.62921999352693</v>
      </c>
      <c r="S353" s="39">
        <f t="shared" si="113"/>
        <v>266.22013685000002</v>
      </c>
      <c r="T353" s="39">
        <f t="shared" si="123"/>
        <v>408.40908314352686</v>
      </c>
      <c r="U353" s="39">
        <f t="shared" si="124"/>
        <v>0</v>
      </c>
      <c r="V353" s="40">
        <f t="shared" si="125"/>
        <v>70536.33</v>
      </c>
    </row>
    <row r="354" spans="1:22" x14ac:dyDescent="0.2">
      <c r="A354" s="50">
        <v>55213</v>
      </c>
      <c r="B354" s="36"/>
      <c r="C354" s="41">
        <f t="shared" si="114"/>
        <v>348</v>
      </c>
      <c r="D354" s="42">
        <f t="shared" si="128"/>
        <v>8.0000000000000002E-3</v>
      </c>
      <c r="E354" s="42">
        <f t="shared" si="128"/>
        <v>1.00094E-2</v>
      </c>
      <c r="F354" s="42">
        <f t="shared" si="126"/>
        <v>1.8009400000000002E-2</v>
      </c>
      <c r="G354" s="43">
        <f t="shared" si="116"/>
        <v>445.19136225283273</v>
      </c>
      <c r="H354" s="44">
        <f t="shared" si="117"/>
        <v>80.500637279333333</v>
      </c>
      <c r="I354" s="44">
        <f t="shared" si="118"/>
        <v>364.69072497349941</v>
      </c>
      <c r="J354" s="44">
        <v>0</v>
      </c>
      <c r="K354" s="45">
        <f t="shared" si="119"/>
        <v>53274.39</v>
      </c>
      <c r="L354" s="39">
        <f t="shared" si="112"/>
        <v>229.43784897162209</v>
      </c>
      <c r="M354" s="36"/>
      <c r="N354" s="41">
        <f t="shared" si="120"/>
        <v>348</v>
      </c>
      <c r="O354" s="42">
        <f t="shared" si="129"/>
        <v>8.0000000000000002E-3</v>
      </c>
      <c r="P354" s="42">
        <f t="shared" si="129"/>
        <v>3.703E-2</v>
      </c>
      <c r="Q354" s="42">
        <f t="shared" si="127"/>
        <v>4.5030000000000001E-2</v>
      </c>
      <c r="R354" s="43">
        <f t="shared" si="122"/>
        <v>674.62921122445482</v>
      </c>
      <c r="S354" s="44">
        <f t="shared" si="113"/>
        <v>264.687578325</v>
      </c>
      <c r="T354" s="44">
        <f t="shared" si="123"/>
        <v>409.94163289945476</v>
      </c>
      <c r="U354" s="44">
        <f t="shared" si="124"/>
        <v>0</v>
      </c>
      <c r="V354" s="45">
        <f t="shared" si="125"/>
        <v>70126.39</v>
      </c>
    </row>
    <row r="355" spans="1:22" x14ac:dyDescent="0.2">
      <c r="A355" s="50">
        <v>55244</v>
      </c>
      <c r="B355" s="36">
        <v>30</v>
      </c>
      <c r="C355" s="37">
        <f t="shared" si="114"/>
        <v>349</v>
      </c>
      <c r="D355" s="48">
        <f t="shared" si="128"/>
        <v>8.0000000000000002E-3</v>
      </c>
      <c r="E355" s="48">
        <f t="shared" si="128"/>
        <v>1.00094E-2</v>
      </c>
      <c r="F355" s="48">
        <f t="shared" si="126"/>
        <v>1.8009400000000002E-2</v>
      </c>
      <c r="G355" s="38">
        <f t="shared" si="116"/>
        <v>445.19136831112723</v>
      </c>
      <c r="H355" s="39">
        <f t="shared" si="117"/>
        <v>79.953316605500021</v>
      </c>
      <c r="I355" s="39">
        <f t="shared" si="118"/>
        <v>365.23805170562724</v>
      </c>
      <c r="J355" s="39">
        <v>0</v>
      </c>
      <c r="K355" s="40">
        <f t="shared" si="119"/>
        <v>52909.15</v>
      </c>
      <c r="L355" s="39">
        <f t="shared" si="112"/>
        <v>229.43785862213122</v>
      </c>
      <c r="M355" s="36">
        <v>30</v>
      </c>
      <c r="N355" s="37">
        <f t="shared" si="120"/>
        <v>349</v>
      </c>
      <c r="O355" s="48">
        <f t="shared" si="129"/>
        <v>8.0000000000000002E-3</v>
      </c>
      <c r="P355" s="48">
        <f t="shared" si="129"/>
        <v>3.703E-2</v>
      </c>
      <c r="Q355" s="48">
        <f t="shared" si="127"/>
        <v>4.5030000000000001E-2</v>
      </c>
      <c r="R355" s="38">
        <f t="shared" si="122"/>
        <v>674.62922693325845</v>
      </c>
      <c r="S355" s="39">
        <f t="shared" si="113"/>
        <v>263.14927847500002</v>
      </c>
      <c r="T355" s="39">
        <f t="shared" si="123"/>
        <v>411.47994845825849</v>
      </c>
      <c r="U355" s="39">
        <f t="shared" si="124"/>
        <v>0</v>
      </c>
      <c r="V355" s="40">
        <f t="shared" si="125"/>
        <v>69714.91</v>
      </c>
    </row>
    <row r="356" spans="1:22" x14ac:dyDescent="0.2">
      <c r="A356" s="50">
        <v>55274</v>
      </c>
      <c r="B356" s="36"/>
      <c r="C356" s="37">
        <f t="shared" si="114"/>
        <v>350</v>
      </c>
      <c r="D356" s="48">
        <f t="shared" si="128"/>
        <v>8.0000000000000002E-3</v>
      </c>
      <c r="E356" s="48">
        <f t="shared" si="128"/>
        <v>1.00094E-2</v>
      </c>
      <c r="F356" s="48">
        <f t="shared" si="126"/>
        <v>1.8009400000000002E-2</v>
      </c>
      <c r="G356" s="38">
        <f t="shared" si="116"/>
        <v>445.19135191767157</v>
      </c>
      <c r="H356" s="39">
        <f t="shared" si="117"/>
        <v>79.40517050083335</v>
      </c>
      <c r="I356" s="39">
        <f t="shared" si="118"/>
        <v>365.78618141683825</v>
      </c>
      <c r="J356" s="39">
        <v>0</v>
      </c>
      <c r="K356" s="40">
        <f t="shared" si="119"/>
        <v>52543.360000000001</v>
      </c>
      <c r="L356" s="39">
        <f t="shared" si="112"/>
        <v>229.43787451681897</v>
      </c>
      <c r="M356" s="36"/>
      <c r="N356" s="37">
        <f t="shared" si="120"/>
        <v>350</v>
      </c>
      <c r="O356" s="48">
        <f t="shared" si="129"/>
        <v>8.0000000000000002E-3</v>
      </c>
      <c r="P356" s="48">
        <f t="shared" si="129"/>
        <v>3.703E-2</v>
      </c>
      <c r="Q356" s="48">
        <f t="shared" si="127"/>
        <v>4.5030000000000001E-2</v>
      </c>
      <c r="R356" s="38">
        <f t="shared" si="122"/>
        <v>674.62922643449053</v>
      </c>
      <c r="S356" s="39">
        <f t="shared" si="113"/>
        <v>261.60519977500002</v>
      </c>
      <c r="T356" s="39">
        <f t="shared" si="123"/>
        <v>413.02402665949052</v>
      </c>
      <c r="U356" s="39">
        <f t="shared" si="124"/>
        <v>0</v>
      </c>
      <c r="V356" s="40">
        <f t="shared" si="125"/>
        <v>69301.89</v>
      </c>
    </row>
    <row r="357" spans="1:22" x14ac:dyDescent="0.2">
      <c r="A357" s="50">
        <v>55305</v>
      </c>
      <c r="B357" s="36"/>
      <c r="C357" s="37">
        <f t="shared" si="114"/>
        <v>351</v>
      </c>
      <c r="D357" s="48">
        <f t="shared" si="128"/>
        <v>8.0000000000000002E-3</v>
      </c>
      <c r="E357" s="48">
        <f t="shared" si="128"/>
        <v>1.00094E-2</v>
      </c>
      <c r="F357" s="48">
        <f t="shared" si="126"/>
        <v>1.8009400000000002E-2</v>
      </c>
      <c r="G357" s="38">
        <f t="shared" si="116"/>
        <v>445.19131956343938</v>
      </c>
      <c r="H357" s="39">
        <f t="shared" si="117"/>
        <v>78.856198965333348</v>
      </c>
      <c r="I357" s="39">
        <f t="shared" si="118"/>
        <v>366.33512059810602</v>
      </c>
      <c r="J357" s="39">
        <v>0</v>
      </c>
      <c r="K357" s="40">
        <f t="shared" si="119"/>
        <v>52177.02</v>
      </c>
      <c r="L357" s="39">
        <f t="shared" si="112"/>
        <v>229.43794606914992</v>
      </c>
      <c r="M357" s="36"/>
      <c r="N357" s="37">
        <f t="shared" si="120"/>
        <v>351</v>
      </c>
      <c r="O357" s="48">
        <f t="shared" si="129"/>
        <v>8.0000000000000002E-3</v>
      </c>
      <c r="P357" s="48">
        <f t="shared" si="129"/>
        <v>3.703E-2</v>
      </c>
      <c r="Q357" s="48">
        <f t="shared" si="127"/>
        <v>4.5030000000000001E-2</v>
      </c>
      <c r="R357" s="38">
        <f t="shared" si="122"/>
        <v>674.62926563258929</v>
      </c>
      <c r="S357" s="39">
        <f t="shared" si="113"/>
        <v>260.055342225</v>
      </c>
      <c r="T357" s="39">
        <f t="shared" si="123"/>
        <v>414.57392340758935</v>
      </c>
      <c r="U357" s="39">
        <f t="shared" si="124"/>
        <v>0</v>
      </c>
      <c r="V357" s="40">
        <f t="shared" si="125"/>
        <v>68887.320000000007</v>
      </c>
    </row>
    <row r="358" spans="1:22" x14ac:dyDescent="0.2">
      <c r="A358" s="50">
        <v>55335</v>
      </c>
      <c r="B358" s="36"/>
      <c r="C358" s="37">
        <f t="shared" si="114"/>
        <v>352</v>
      </c>
      <c r="D358" s="48">
        <f t="shared" si="128"/>
        <v>8.0000000000000002E-3</v>
      </c>
      <c r="E358" s="48">
        <f t="shared" si="128"/>
        <v>1.00094E-2</v>
      </c>
      <c r="F358" s="48">
        <f t="shared" si="126"/>
        <v>1.8009400000000002E-2</v>
      </c>
      <c r="G358" s="38">
        <f t="shared" si="116"/>
        <v>445.19127793079781</v>
      </c>
      <c r="H358" s="39">
        <f t="shared" si="117"/>
        <v>78.306401999000002</v>
      </c>
      <c r="I358" s="39">
        <f t="shared" si="118"/>
        <v>366.88487593179781</v>
      </c>
      <c r="J358" s="39">
        <v>0</v>
      </c>
      <c r="K358" s="40">
        <f t="shared" si="119"/>
        <v>51810.14</v>
      </c>
      <c r="L358" s="39">
        <f t="shared" si="112"/>
        <v>229.43802612462071</v>
      </c>
      <c r="M358" s="36"/>
      <c r="N358" s="37">
        <f t="shared" si="120"/>
        <v>352</v>
      </c>
      <c r="O358" s="48">
        <f t="shared" si="129"/>
        <v>8.0000000000000002E-3</v>
      </c>
      <c r="P358" s="48">
        <f t="shared" si="129"/>
        <v>3.703E-2</v>
      </c>
      <c r="Q358" s="48">
        <f t="shared" si="127"/>
        <v>4.5030000000000001E-2</v>
      </c>
      <c r="R358" s="38">
        <f t="shared" si="122"/>
        <v>674.62930405541852</v>
      </c>
      <c r="S358" s="39">
        <f t="shared" si="113"/>
        <v>258.49966830000005</v>
      </c>
      <c r="T358" s="39">
        <f t="shared" si="123"/>
        <v>416.12963575541852</v>
      </c>
      <c r="U358" s="39">
        <f t="shared" si="124"/>
        <v>0</v>
      </c>
      <c r="V358" s="40">
        <f t="shared" si="125"/>
        <v>68471.19</v>
      </c>
    </row>
    <row r="359" spans="1:22" x14ac:dyDescent="0.2">
      <c r="A359" s="50">
        <v>55366</v>
      </c>
      <c r="B359" s="36"/>
      <c r="C359" s="37">
        <f t="shared" si="114"/>
        <v>353</v>
      </c>
      <c r="D359" s="48">
        <f t="shared" si="128"/>
        <v>8.0000000000000002E-3</v>
      </c>
      <c r="E359" s="48">
        <f t="shared" si="128"/>
        <v>1.00094E-2</v>
      </c>
      <c r="F359" s="48">
        <f t="shared" si="126"/>
        <v>1.8009400000000002E-2</v>
      </c>
      <c r="G359" s="38">
        <f t="shared" si="116"/>
        <v>445.19131982843624</v>
      </c>
      <c r="H359" s="39">
        <f t="shared" si="117"/>
        <v>77.755794609666665</v>
      </c>
      <c r="I359" s="39">
        <f t="shared" si="118"/>
        <v>367.43552521876956</v>
      </c>
      <c r="J359" s="39">
        <v>0</v>
      </c>
      <c r="K359" s="40">
        <f t="shared" si="119"/>
        <v>51442.7</v>
      </c>
      <c r="L359" s="39">
        <f t="shared" si="112"/>
        <v>229.4379806381728</v>
      </c>
      <c r="M359" s="36"/>
      <c r="N359" s="37">
        <f t="shared" si="120"/>
        <v>353</v>
      </c>
      <c r="O359" s="48">
        <f t="shared" si="129"/>
        <v>8.0000000000000002E-3</v>
      </c>
      <c r="P359" s="48">
        <f t="shared" si="129"/>
        <v>3.703E-2</v>
      </c>
      <c r="Q359" s="48">
        <f t="shared" si="127"/>
        <v>4.5030000000000001E-2</v>
      </c>
      <c r="R359" s="38">
        <f t="shared" si="122"/>
        <v>674.62930046660904</v>
      </c>
      <c r="S359" s="39">
        <f t="shared" si="113"/>
        <v>256.93814047500001</v>
      </c>
      <c r="T359" s="39">
        <f t="shared" si="123"/>
        <v>417.69115999160897</v>
      </c>
      <c r="U359" s="39">
        <f t="shared" si="124"/>
        <v>0</v>
      </c>
      <c r="V359" s="40">
        <f t="shared" si="125"/>
        <v>68053.5</v>
      </c>
    </row>
    <row r="360" spans="1:22" x14ac:dyDescent="0.2">
      <c r="A360" s="50">
        <v>55397</v>
      </c>
      <c r="B360" s="36"/>
      <c r="C360" s="37">
        <f t="shared" si="114"/>
        <v>354</v>
      </c>
      <c r="D360" s="48">
        <f t="shared" si="128"/>
        <v>8.0000000000000002E-3</v>
      </c>
      <c r="E360" s="48">
        <f t="shared" si="128"/>
        <v>1.00094E-2</v>
      </c>
      <c r="F360" s="48">
        <f t="shared" si="126"/>
        <v>1.8009400000000002E-2</v>
      </c>
      <c r="G360" s="38">
        <f t="shared" si="116"/>
        <v>445.19128110314409</v>
      </c>
      <c r="H360" s="39">
        <f t="shared" si="117"/>
        <v>77.204346781666686</v>
      </c>
      <c r="I360" s="39">
        <f t="shared" si="118"/>
        <v>367.98693432147741</v>
      </c>
      <c r="J360" s="39">
        <v>0</v>
      </c>
      <c r="K360" s="40">
        <f t="shared" si="119"/>
        <v>51074.71</v>
      </c>
      <c r="L360" s="39">
        <f t="shared" si="112"/>
        <v>229.4380308627168</v>
      </c>
      <c r="M360" s="36"/>
      <c r="N360" s="37">
        <f t="shared" si="120"/>
        <v>354</v>
      </c>
      <c r="O360" s="48">
        <f t="shared" si="129"/>
        <v>8.0000000000000002E-3</v>
      </c>
      <c r="P360" s="48">
        <f t="shared" si="129"/>
        <v>3.703E-2</v>
      </c>
      <c r="Q360" s="48">
        <f t="shared" si="127"/>
        <v>4.5030000000000001E-2</v>
      </c>
      <c r="R360" s="38">
        <f t="shared" si="122"/>
        <v>674.62931196586089</v>
      </c>
      <c r="S360" s="39">
        <f t="shared" si="113"/>
        <v>255.37075875000002</v>
      </c>
      <c r="T360" s="39">
        <f t="shared" si="123"/>
        <v>419.25855321586084</v>
      </c>
      <c r="U360" s="39">
        <f t="shared" si="124"/>
        <v>0</v>
      </c>
      <c r="V360" s="40">
        <f t="shared" si="125"/>
        <v>67634.240000000005</v>
      </c>
    </row>
    <row r="361" spans="1:22" x14ac:dyDescent="0.2">
      <c r="A361" s="50">
        <v>55427</v>
      </c>
      <c r="B361" s="36"/>
      <c r="C361" s="37">
        <f t="shared" si="114"/>
        <v>355</v>
      </c>
      <c r="D361" s="48">
        <f t="shared" ref="D361:E376" si="130">D360</f>
        <v>8.0000000000000002E-3</v>
      </c>
      <c r="E361" s="48">
        <f t="shared" si="130"/>
        <v>1.00094E-2</v>
      </c>
      <c r="F361" s="48">
        <f t="shared" si="126"/>
        <v>1.8009400000000002E-2</v>
      </c>
      <c r="G361" s="38">
        <f t="shared" si="116"/>
        <v>445.19125438124462</v>
      </c>
      <c r="H361" s="39">
        <f t="shared" si="117"/>
        <v>76.652073522833334</v>
      </c>
      <c r="I361" s="39">
        <f t="shared" si="118"/>
        <v>368.53918085841127</v>
      </c>
      <c r="J361" s="39">
        <v>0</v>
      </c>
      <c r="K361" s="40">
        <f t="shared" si="119"/>
        <v>50706.17</v>
      </c>
      <c r="L361" s="39">
        <f t="shared" si="112"/>
        <v>229.43804315342044</v>
      </c>
      <c r="M361" s="36"/>
      <c r="N361" s="37">
        <f t="shared" si="120"/>
        <v>355</v>
      </c>
      <c r="O361" s="48">
        <f t="shared" ref="O361:P376" si="131">O360</f>
        <v>8.0000000000000002E-3</v>
      </c>
      <c r="P361" s="48">
        <f t="shared" si="131"/>
        <v>3.703E-2</v>
      </c>
      <c r="Q361" s="48">
        <f t="shared" si="127"/>
        <v>4.5030000000000001E-2</v>
      </c>
      <c r="R361" s="38">
        <f t="shared" si="122"/>
        <v>674.62929753466506</v>
      </c>
      <c r="S361" s="39">
        <f t="shared" si="113"/>
        <v>253.79748560000004</v>
      </c>
      <c r="T361" s="39">
        <f t="shared" si="123"/>
        <v>420.83181193466498</v>
      </c>
      <c r="U361" s="39">
        <f t="shared" si="124"/>
        <v>0</v>
      </c>
      <c r="V361" s="40">
        <f t="shared" si="125"/>
        <v>67213.41</v>
      </c>
    </row>
    <row r="362" spans="1:22" x14ac:dyDescent="0.2">
      <c r="A362" s="50">
        <v>55458</v>
      </c>
      <c r="B362" s="36"/>
      <c r="C362" s="37">
        <f t="shared" si="114"/>
        <v>356</v>
      </c>
      <c r="D362" s="48">
        <f t="shared" si="130"/>
        <v>8.0000000000000002E-3</v>
      </c>
      <c r="E362" s="48">
        <f t="shared" si="130"/>
        <v>1.00094E-2</v>
      </c>
      <c r="F362" s="48">
        <f t="shared" si="126"/>
        <v>1.8009400000000002E-2</v>
      </c>
      <c r="G362" s="38">
        <f t="shared" si="116"/>
        <v>445.19124718932557</v>
      </c>
      <c r="H362" s="39">
        <f t="shared" si="117"/>
        <v>76.098974833166665</v>
      </c>
      <c r="I362" s="39">
        <f t="shared" si="118"/>
        <v>369.0922723561589</v>
      </c>
      <c r="J362" s="39">
        <v>0</v>
      </c>
      <c r="K362" s="40">
        <f t="shared" si="119"/>
        <v>50337.08</v>
      </c>
      <c r="L362" s="39">
        <f t="shared" si="112"/>
        <v>229.43806853195196</v>
      </c>
      <c r="M362" s="36"/>
      <c r="N362" s="37">
        <f t="shared" si="120"/>
        <v>356</v>
      </c>
      <c r="O362" s="48">
        <f t="shared" si="131"/>
        <v>8.0000000000000002E-3</v>
      </c>
      <c r="P362" s="48">
        <f t="shared" si="131"/>
        <v>3.703E-2</v>
      </c>
      <c r="Q362" s="48">
        <f t="shared" si="127"/>
        <v>4.5030000000000001E-2</v>
      </c>
      <c r="R362" s="38">
        <f t="shared" si="122"/>
        <v>674.62931572127752</v>
      </c>
      <c r="S362" s="39">
        <f t="shared" si="113"/>
        <v>252.21832102500002</v>
      </c>
      <c r="T362" s="39">
        <f t="shared" si="123"/>
        <v>422.4109946962775</v>
      </c>
      <c r="U362" s="39">
        <f t="shared" si="124"/>
        <v>0</v>
      </c>
      <c r="V362" s="40">
        <f t="shared" si="125"/>
        <v>66791</v>
      </c>
    </row>
    <row r="363" spans="1:22" x14ac:dyDescent="0.2">
      <c r="A363" s="50">
        <v>55488</v>
      </c>
      <c r="B363" s="36"/>
      <c r="C363" s="37">
        <f t="shared" si="114"/>
        <v>357</v>
      </c>
      <c r="D363" s="48">
        <f t="shared" si="130"/>
        <v>8.0000000000000002E-3</v>
      </c>
      <c r="E363" s="48">
        <f t="shared" si="130"/>
        <v>1.00094E-2</v>
      </c>
      <c r="F363" s="48">
        <f t="shared" si="126"/>
        <v>1.8009400000000002E-2</v>
      </c>
      <c r="G363" s="38">
        <f t="shared" si="116"/>
        <v>445.19126728650087</v>
      </c>
      <c r="H363" s="39">
        <f t="shared" si="117"/>
        <v>75.545050712666679</v>
      </c>
      <c r="I363" s="39">
        <f t="shared" si="118"/>
        <v>369.64621657383418</v>
      </c>
      <c r="J363" s="39">
        <v>0</v>
      </c>
      <c r="K363" s="40">
        <f t="shared" si="119"/>
        <v>49967.43</v>
      </c>
      <c r="L363" s="39">
        <f t="shared" si="112"/>
        <v>229.43805848180807</v>
      </c>
      <c r="M363" s="36"/>
      <c r="N363" s="37">
        <f t="shared" si="120"/>
        <v>357</v>
      </c>
      <c r="O363" s="48">
        <f t="shared" si="131"/>
        <v>8.0000000000000002E-3</v>
      </c>
      <c r="P363" s="48">
        <f t="shared" si="131"/>
        <v>3.703E-2</v>
      </c>
      <c r="Q363" s="48">
        <f t="shared" si="127"/>
        <v>4.5030000000000001E-2</v>
      </c>
      <c r="R363" s="38">
        <f t="shared" si="122"/>
        <v>674.62932576830895</v>
      </c>
      <c r="S363" s="39">
        <f t="shared" si="113"/>
        <v>250.6332275</v>
      </c>
      <c r="T363" s="39">
        <f t="shared" si="123"/>
        <v>423.99609826830891</v>
      </c>
      <c r="U363" s="39">
        <f t="shared" si="124"/>
        <v>0</v>
      </c>
      <c r="V363" s="40">
        <f t="shared" si="125"/>
        <v>66367</v>
      </c>
    </row>
    <row r="364" spans="1:22" x14ac:dyDescent="0.2">
      <c r="A364" s="50">
        <v>55519</v>
      </c>
      <c r="B364" s="36"/>
      <c r="C364" s="37">
        <f t="shared" si="114"/>
        <v>358</v>
      </c>
      <c r="D364" s="48">
        <f t="shared" si="130"/>
        <v>8.0000000000000002E-3</v>
      </c>
      <c r="E364" s="48">
        <f t="shared" si="130"/>
        <v>1.00094E-2</v>
      </c>
      <c r="F364" s="48">
        <f t="shared" si="126"/>
        <v>1.8009400000000002E-2</v>
      </c>
      <c r="G364" s="38">
        <f t="shared" si="116"/>
        <v>445.19123357757962</v>
      </c>
      <c r="H364" s="39">
        <f t="shared" si="117"/>
        <v>74.990286153500008</v>
      </c>
      <c r="I364" s="39">
        <f t="shared" si="118"/>
        <v>370.20094742407963</v>
      </c>
      <c r="J364" s="39">
        <v>0</v>
      </c>
      <c r="K364" s="40">
        <f t="shared" si="119"/>
        <v>49597.23</v>
      </c>
      <c r="L364" s="39">
        <f t="shared" si="112"/>
        <v>229.43805252911329</v>
      </c>
      <c r="M364" s="36"/>
      <c r="N364" s="37">
        <f t="shared" si="120"/>
        <v>358</v>
      </c>
      <c r="O364" s="48">
        <f t="shared" si="131"/>
        <v>8.0000000000000002E-3</v>
      </c>
      <c r="P364" s="48">
        <f t="shared" si="131"/>
        <v>3.703E-2</v>
      </c>
      <c r="Q364" s="48">
        <f t="shared" si="127"/>
        <v>4.5030000000000001E-2</v>
      </c>
      <c r="R364" s="38">
        <f t="shared" si="122"/>
        <v>674.62928610669292</v>
      </c>
      <c r="S364" s="39">
        <f t="shared" si="113"/>
        <v>249.04216750000001</v>
      </c>
      <c r="T364" s="39">
        <f t="shared" si="123"/>
        <v>425.58711860669297</v>
      </c>
      <c r="U364" s="39">
        <f t="shared" si="124"/>
        <v>0</v>
      </c>
      <c r="V364" s="40">
        <f t="shared" si="125"/>
        <v>65941.41</v>
      </c>
    </row>
    <row r="365" spans="1:22" x14ac:dyDescent="0.2">
      <c r="A365" s="50">
        <v>55550</v>
      </c>
      <c r="B365" s="36"/>
      <c r="C365" s="37">
        <f t="shared" si="114"/>
        <v>359</v>
      </c>
      <c r="D365" s="48">
        <f t="shared" si="130"/>
        <v>8.0000000000000002E-3</v>
      </c>
      <c r="E365" s="48">
        <f t="shared" si="130"/>
        <v>1.00094E-2</v>
      </c>
      <c r="F365" s="48">
        <f t="shared" si="126"/>
        <v>1.8009400000000002E-2</v>
      </c>
      <c r="G365" s="38">
        <f t="shared" si="116"/>
        <v>445.19124208178243</v>
      </c>
      <c r="H365" s="39">
        <f t="shared" si="117"/>
        <v>74.434696163500007</v>
      </c>
      <c r="I365" s="39">
        <f t="shared" si="118"/>
        <v>370.75654591828243</v>
      </c>
      <c r="J365" s="39">
        <v>0</v>
      </c>
      <c r="K365" s="40">
        <f t="shared" si="119"/>
        <v>49226.47</v>
      </c>
      <c r="L365" s="39">
        <f t="shared" si="112"/>
        <v>229.43801454613208</v>
      </c>
      <c r="M365" s="36"/>
      <c r="N365" s="37">
        <f t="shared" si="120"/>
        <v>359</v>
      </c>
      <c r="O365" s="48">
        <f t="shared" si="131"/>
        <v>8.0000000000000002E-3</v>
      </c>
      <c r="P365" s="48">
        <f t="shared" si="131"/>
        <v>3.703E-2</v>
      </c>
      <c r="Q365" s="48">
        <f t="shared" si="127"/>
        <v>4.5030000000000001E-2</v>
      </c>
      <c r="R365" s="38">
        <f t="shared" si="122"/>
        <v>674.62925662791451</v>
      </c>
      <c r="S365" s="39">
        <f t="shared" si="113"/>
        <v>247.44514102500003</v>
      </c>
      <c r="T365" s="39">
        <f t="shared" si="123"/>
        <v>427.18411560291446</v>
      </c>
      <c r="U365" s="39">
        <f t="shared" si="124"/>
        <v>0</v>
      </c>
      <c r="V365" s="40">
        <f t="shared" si="125"/>
        <v>65514.23</v>
      </c>
    </row>
    <row r="366" spans="1:22" ht="13.2" thickBot="1" x14ac:dyDescent="0.25">
      <c r="A366" s="50">
        <v>55579</v>
      </c>
      <c r="B366" s="36"/>
      <c r="C366" s="41">
        <f t="shared" si="114"/>
        <v>360</v>
      </c>
      <c r="D366" s="42">
        <f t="shared" si="130"/>
        <v>8.0000000000000002E-3</v>
      </c>
      <c r="E366" s="42">
        <f t="shared" si="130"/>
        <v>1.00094E-2</v>
      </c>
      <c r="F366" s="42">
        <f t="shared" si="126"/>
        <v>1.8009400000000002E-2</v>
      </c>
      <c r="G366" s="43">
        <f t="shared" si="116"/>
        <v>445.19121084397847</v>
      </c>
      <c r="H366" s="44">
        <f t="shared" si="117"/>
        <v>73.878265734833349</v>
      </c>
      <c r="I366" s="44">
        <f t="shared" si="118"/>
        <v>371.31294510914512</v>
      </c>
      <c r="J366" s="44">
        <v>0</v>
      </c>
      <c r="K366" s="45">
        <f t="shared" si="119"/>
        <v>48855.16</v>
      </c>
      <c r="L366" s="39">
        <f t="shared" si="112"/>
        <v>229.43808816413804</v>
      </c>
      <c r="M366" s="36"/>
      <c r="N366" s="41">
        <f t="shared" si="120"/>
        <v>360</v>
      </c>
      <c r="O366" s="42">
        <f t="shared" si="131"/>
        <v>8.0000000000000002E-3</v>
      </c>
      <c r="P366" s="42">
        <f t="shared" si="131"/>
        <v>3.703E-2</v>
      </c>
      <c r="Q366" s="42">
        <f t="shared" si="127"/>
        <v>4.5030000000000001E-2</v>
      </c>
      <c r="R366" s="43">
        <f t="shared" si="122"/>
        <v>674.6292990081165</v>
      </c>
      <c r="S366" s="44">
        <f t="shared" si="113"/>
        <v>245.84214807500001</v>
      </c>
      <c r="T366" s="44">
        <f t="shared" si="123"/>
        <v>428.78715093311655</v>
      </c>
      <c r="U366" s="44">
        <f t="shared" si="124"/>
        <v>0</v>
      </c>
      <c r="V366" s="45">
        <f t="shared" si="125"/>
        <v>65085.440000000002</v>
      </c>
    </row>
    <row r="367" spans="1:22" x14ac:dyDescent="0.2">
      <c r="A367" s="50">
        <v>55610</v>
      </c>
      <c r="B367" s="29">
        <v>31</v>
      </c>
      <c r="C367" s="37">
        <f t="shared" si="114"/>
        <v>361</v>
      </c>
      <c r="D367" s="48">
        <f t="shared" si="130"/>
        <v>8.0000000000000002E-3</v>
      </c>
      <c r="E367" s="48">
        <f t="shared" si="130"/>
        <v>1.00094E-2</v>
      </c>
      <c r="F367" s="48">
        <f t="shared" si="126"/>
        <v>1.8009400000000002E-2</v>
      </c>
      <c r="G367" s="38">
        <f t="shared" si="116"/>
        <v>445.19123768120073</v>
      </c>
      <c r="H367" s="39">
        <f t="shared" si="117"/>
        <v>73.321009875333345</v>
      </c>
      <c r="I367" s="39">
        <f t="shared" si="118"/>
        <v>371.87022780586739</v>
      </c>
      <c r="J367" s="39">
        <v>0</v>
      </c>
      <c r="K367" s="40">
        <f t="shared" si="119"/>
        <v>48483.29</v>
      </c>
      <c r="L367" s="39">
        <f t="shared" si="112"/>
        <v>229.43803179551958</v>
      </c>
      <c r="M367" s="29">
        <v>31</v>
      </c>
      <c r="N367" s="37">
        <f t="shared" si="120"/>
        <v>361</v>
      </c>
      <c r="O367" s="48">
        <f t="shared" si="131"/>
        <v>8.0000000000000002E-3</v>
      </c>
      <c r="P367" s="48">
        <f t="shared" si="131"/>
        <v>3.703E-2</v>
      </c>
      <c r="Q367" s="48">
        <f t="shared" si="127"/>
        <v>4.5030000000000001E-2</v>
      </c>
      <c r="R367" s="38">
        <f t="shared" si="122"/>
        <v>674.62926947672031</v>
      </c>
      <c r="S367" s="39">
        <f t="shared" si="113"/>
        <v>244.2331136</v>
      </c>
      <c r="T367" s="39">
        <f t="shared" si="123"/>
        <v>430.39615587672034</v>
      </c>
      <c r="U367" s="39">
        <f t="shared" si="124"/>
        <v>0</v>
      </c>
      <c r="V367" s="40">
        <f t="shared" si="125"/>
        <v>64655.040000000001</v>
      </c>
    </row>
    <row r="368" spans="1:22" x14ac:dyDescent="0.2">
      <c r="A368" s="50">
        <v>55640</v>
      </c>
      <c r="B368" s="36"/>
      <c r="C368" s="37">
        <f t="shared" si="114"/>
        <v>362</v>
      </c>
      <c r="D368" s="48">
        <f t="shared" si="130"/>
        <v>8.0000000000000002E-3</v>
      </c>
      <c r="E368" s="48">
        <f t="shared" si="130"/>
        <v>1.00094E-2</v>
      </c>
      <c r="F368" s="48">
        <f t="shared" si="126"/>
        <v>1.8009400000000002E-2</v>
      </c>
      <c r="G368" s="38">
        <f t="shared" si="116"/>
        <v>445.19123977299722</v>
      </c>
      <c r="H368" s="39">
        <f t="shared" si="117"/>
        <v>72.762913577166671</v>
      </c>
      <c r="I368" s="39">
        <f t="shared" si="118"/>
        <v>372.42832619583055</v>
      </c>
      <c r="J368" s="39">
        <v>0</v>
      </c>
      <c r="K368" s="40">
        <f t="shared" si="119"/>
        <v>48110.86</v>
      </c>
      <c r="L368" s="39">
        <f t="shared" si="112"/>
        <v>229.43798959303848</v>
      </c>
      <c r="M368" s="36"/>
      <c r="N368" s="37">
        <f t="shared" si="120"/>
        <v>362</v>
      </c>
      <c r="O368" s="48">
        <f t="shared" si="131"/>
        <v>8.0000000000000002E-3</v>
      </c>
      <c r="P368" s="48">
        <f t="shared" si="131"/>
        <v>3.703E-2</v>
      </c>
      <c r="Q368" s="48">
        <f t="shared" si="127"/>
        <v>4.5030000000000001E-2</v>
      </c>
      <c r="R368" s="38">
        <f t="shared" si="122"/>
        <v>674.6292293660357</v>
      </c>
      <c r="S368" s="39">
        <f t="shared" si="113"/>
        <v>242.61803760000001</v>
      </c>
      <c r="T368" s="39">
        <f t="shared" si="123"/>
        <v>432.01119176603567</v>
      </c>
      <c r="U368" s="39">
        <f t="shared" si="124"/>
        <v>0</v>
      </c>
      <c r="V368" s="40">
        <f t="shared" si="125"/>
        <v>64223.03</v>
      </c>
    </row>
    <row r="369" spans="1:22" x14ac:dyDescent="0.2">
      <c r="A369" s="50">
        <v>55671</v>
      </c>
      <c r="B369" s="36"/>
      <c r="C369" s="37">
        <f t="shared" si="114"/>
        <v>363</v>
      </c>
      <c r="D369" s="48">
        <f t="shared" si="130"/>
        <v>8.0000000000000002E-3</v>
      </c>
      <c r="E369" s="48">
        <f t="shared" si="130"/>
        <v>1.00094E-2</v>
      </c>
      <c r="F369" s="48">
        <f t="shared" si="126"/>
        <v>1.8009400000000002E-2</v>
      </c>
      <c r="G369" s="38">
        <f t="shared" si="116"/>
        <v>445.19122428454136</v>
      </c>
      <c r="H369" s="39">
        <f t="shared" si="117"/>
        <v>72.203976840333354</v>
      </c>
      <c r="I369" s="39">
        <f t="shared" si="118"/>
        <v>372.98724744420804</v>
      </c>
      <c r="J369" s="39">
        <v>0</v>
      </c>
      <c r="K369" s="40">
        <f t="shared" si="119"/>
        <v>47737.87</v>
      </c>
      <c r="L369" s="39">
        <f t="shared" si="112"/>
        <v>229.43801760037138</v>
      </c>
      <c r="M369" s="36"/>
      <c r="N369" s="37">
        <f t="shared" si="120"/>
        <v>363</v>
      </c>
      <c r="O369" s="48">
        <f t="shared" si="131"/>
        <v>8.0000000000000002E-3</v>
      </c>
      <c r="P369" s="48">
        <f t="shared" si="131"/>
        <v>3.703E-2</v>
      </c>
      <c r="Q369" s="48">
        <f t="shared" si="127"/>
        <v>4.5030000000000001E-2</v>
      </c>
      <c r="R369" s="38">
        <f t="shared" si="122"/>
        <v>674.62924188491274</v>
      </c>
      <c r="S369" s="39">
        <f t="shared" si="113"/>
        <v>240.99692007500002</v>
      </c>
      <c r="T369" s="39">
        <f t="shared" si="123"/>
        <v>433.63232180991275</v>
      </c>
      <c r="U369" s="39">
        <f t="shared" si="124"/>
        <v>0</v>
      </c>
      <c r="V369" s="40">
        <f t="shared" si="125"/>
        <v>63789.4</v>
      </c>
    </row>
    <row r="370" spans="1:22" x14ac:dyDescent="0.2">
      <c r="A370" s="50">
        <v>55701</v>
      </c>
      <c r="B370" s="36"/>
      <c r="C370" s="37">
        <f t="shared" si="114"/>
        <v>364</v>
      </c>
      <c r="D370" s="48">
        <f t="shared" si="130"/>
        <v>8.0000000000000002E-3</v>
      </c>
      <c r="E370" s="48">
        <f t="shared" si="130"/>
        <v>1.00094E-2</v>
      </c>
      <c r="F370" s="48">
        <f t="shared" si="126"/>
        <v>1.8009400000000002E-2</v>
      </c>
      <c r="G370" s="38">
        <f t="shared" si="116"/>
        <v>445.19119861490827</v>
      </c>
      <c r="H370" s="39">
        <f t="shared" si="117"/>
        <v>71.644199664833351</v>
      </c>
      <c r="I370" s="39">
        <f t="shared" si="118"/>
        <v>373.54699895007491</v>
      </c>
      <c r="J370" s="39">
        <v>0</v>
      </c>
      <c r="K370" s="40">
        <f t="shared" si="119"/>
        <v>47364.32</v>
      </c>
      <c r="L370" s="39">
        <f t="shared" si="112"/>
        <v>229.43806782519567</v>
      </c>
      <c r="M370" s="36"/>
      <c r="N370" s="37">
        <f t="shared" si="120"/>
        <v>364</v>
      </c>
      <c r="O370" s="48">
        <f t="shared" si="131"/>
        <v>8.0000000000000002E-3</v>
      </c>
      <c r="P370" s="48">
        <f t="shared" si="131"/>
        <v>3.703E-2</v>
      </c>
      <c r="Q370" s="48">
        <f t="shared" si="127"/>
        <v>4.5030000000000001E-2</v>
      </c>
      <c r="R370" s="38">
        <f t="shared" si="122"/>
        <v>674.62926644010395</v>
      </c>
      <c r="S370" s="39">
        <f t="shared" si="113"/>
        <v>239.36972350000002</v>
      </c>
      <c r="T370" s="39">
        <f t="shared" si="123"/>
        <v>435.25954294010398</v>
      </c>
      <c r="U370" s="39">
        <f t="shared" si="124"/>
        <v>0</v>
      </c>
      <c r="V370" s="40">
        <f t="shared" si="125"/>
        <v>63354.14</v>
      </c>
    </row>
    <row r="371" spans="1:22" x14ac:dyDescent="0.2">
      <c r="A371" s="50">
        <v>55732</v>
      </c>
      <c r="B371" s="36"/>
      <c r="C371" s="37">
        <f t="shared" si="114"/>
        <v>365</v>
      </c>
      <c r="D371" s="48">
        <f t="shared" si="130"/>
        <v>8.0000000000000002E-3</v>
      </c>
      <c r="E371" s="48">
        <f t="shared" si="130"/>
        <v>1.00094E-2</v>
      </c>
      <c r="F371" s="48">
        <f t="shared" si="126"/>
        <v>1.8009400000000002E-2</v>
      </c>
      <c r="G371" s="38">
        <f t="shared" si="116"/>
        <v>445.19117040715759</v>
      </c>
      <c r="H371" s="39">
        <f t="shared" si="117"/>
        <v>71.083582050666678</v>
      </c>
      <c r="I371" s="39">
        <f t="shared" si="118"/>
        <v>374.10758835649091</v>
      </c>
      <c r="J371" s="39">
        <v>0</v>
      </c>
      <c r="K371" s="40">
        <f t="shared" si="119"/>
        <v>46990.21</v>
      </c>
      <c r="L371" s="39">
        <f t="shared" si="112"/>
        <v>229.43809116592462</v>
      </c>
      <c r="M371" s="36"/>
      <c r="N371" s="37">
        <f t="shared" si="120"/>
        <v>365</v>
      </c>
      <c r="O371" s="48">
        <f t="shared" si="131"/>
        <v>8.0000000000000002E-3</v>
      </c>
      <c r="P371" s="48">
        <f t="shared" si="131"/>
        <v>3.703E-2</v>
      </c>
      <c r="Q371" s="48">
        <f t="shared" si="127"/>
        <v>4.5030000000000001E-2</v>
      </c>
      <c r="R371" s="38">
        <f t="shared" si="122"/>
        <v>674.6292615730822</v>
      </c>
      <c r="S371" s="39">
        <f t="shared" si="113"/>
        <v>237.73641034999997</v>
      </c>
      <c r="T371" s="39">
        <f t="shared" si="123"/>
        <v>436.89285122308223</v>
      </c>
      <c r="U371" s="39">
        <f t="shared" si="124"/>
        <v>0</v>
      </c>
      <c r="V371" s="40">
        <f t="shared" si="125"/>
        <v>62917.25</v>
      </c>
    </row>
    <row r="372" spans="1:22" x14ac:dyDescent="0.2">
      <c r="A372" s="50">
        <v>55763</v>
      </c>
      <c r="B372" s="36"/>
      <c r="C372" s="37">
        <f t="shared" si="114"/>
        <v>366</v>
      </c>
      <c r="D372" s="48">
        <f t="shared" si="130"/>
        <v>8.0000000000000002E-3</v>
      </c>
      <c r="E372" s="48">
        <f t="shared" si="130"/>
        <v>1.00094E-2</v>
      </c>
      <c r="F372" s="48">
        <f t="shared" si="126"/>
        <v>1.8009400000000002E-2</v>
      </c>
      <c r="G372" s="38">
        <f t="shared" si="116"/>
        <v>445.19114755894424</v>
      </c>
      <c r="H372" s="39">
        <f t="shared" si="117"/>
        <v>70.522123997833333</v>
      </c>
      <c r="I372" s="39">
        <f t="shared" si="118"/>
        <v>374.66902356111092</v>
      </c>
      <c r="J372" s="39">
        <v>0</v>
      </c>
      <c r="K372" s="40">
        <f t="shared" si="119"/>
        <v>46615.54</v>
      </c>
      <c r="L372" s="39">
        <f t="shared" si="112"/>
        <v>229.43814458633557</v>
      </c>
      <c r="M372" s="36"/>
      <c r="N372" s="37">
        <f t="shared" si="120"/>
        <v>366</v>
      </c>
      <c r="O372" s="48">
        <f t="shared" si="131"/>
        <v>8.0000000000000002E-3</v>
      </c>
      <c r="P372" s="48">
        <f t="shared" si="131"/>
        <v>3.703E-2</v>
      </c>
      <c r="Q372" s="48">
        <f t="shared" si="127"/>
        <v>4.5030000000000001E-2</v>
      </c>
      <c r="R372" s="38">
        <f t="shared" si="122"/>
        <v>674.62929214527981</v>
      </c>
      <c r="S372" s="39">
        <f t="shared" si="113"/>
        <v>236.09698062499999</v>
      </c>
      <c r="T372" s="39">
        <f t="shared" si="123"/>
        <v>438.53231152027985</v>
      </c>
      <c r="U372" s="39">
        <f t="shared" si="124"/>
        <v>0</v>
      </c>
      <c r="V372" s="40">
        <f t="shared" si="125"/>
        <v>62478.720000000001</v>
      </c>
    </row>
    <row r="373" spans="1:22" x14ac:dyDescent="0.2">
      <c r="A373" s="50">
        <v>55793</v>
      </c>
      <c r="B373" s="36"/>
      <c r="C373" s="37">
        <f t="shared" si="114"/>
        <v>367</v>
      </c>
      <c r="D373" s="48">
        <f t="shared" si="130"/>
        <v>8.0000000000000002E-3</v>
      </c>
      <c r="E373" s="48">
        <f t="shared" si="130"/>
        <v>1.00094E-2</v>
      </c>
      <c r="F373" s="48">
        <f t="shared" si="126"/>
        <v>1.8009400000000002E-2</v>
      </c>
      <c r="G373" s="38">
        <f t="shared" si="116"/>
        <v>445.19113823368616</v>
      </c>
      <c r="H373" s="39">
        <f t="shared" si="117"/>
        <v>69.959825506333345</v>
      </c>
      <c r="I373" s="39">
        <f t="shared" si="118"/>
        <v>375.23131272735282</v>
      </c>
      <c r="J373" s="39">
        <v>0</v>
      </c>
      <c r="K373" s="40">
        <f t="shared" si="119"/>
        <v>46240.31</v>
      </c>
      <c r="L373" s="39">
        <f t="shared" si="112"/>
        <v>229.43817887080149</v>
      </c>
      <c r="M373" s="36"/>
      <c r="N373" s="37">
        <f t="shared" si="120"/>
        <v>367</v>
      </c>
      <c r="O373" s="48">
        <f t="shared" si="131"/>
        <v>8.0000000000000002E-3</v>
      </c>
      <c r="P373" s="48">
        <f t="shared" si="131"/>
        <v>3.703E-2</v>
      </c>
      <c r="Q373" s="48">
        <f t="shared" si="127"/>
        <v>4.5030000000000001E-2</v>
      </c>
      <c r="R373" s="38">
        <f t="shared" si="122"/>
        <v>674.62931710448765</v>
      </c>
      <c r="S373" s="39">
        <f t="shared" si="113"/>
        <v>234.45139680000003</v>
      </c>
      <c r="T373" s="39">
        <f t="shared" si="123"/>
        <v>440.1779203044876</v>
      </c>
      <c r="U373" s="39">
        <f t="shared" si="124"/>
        <v>0</v>
      </c>
      <c r="V373" s="40">
        <f t="shared" si="125"/>
        <v>62038.54</v>
      </c>
    </row>
    <row r="374" spans="1:22" x14ac:dyDescent="0.2">
      <c r="A374" s="50">
        <v>55824</v>
      </c>
      <c r="B374" s="36"/>
      <c r="C374" s="37">
        <f t="shared" si="114"/>
        <v>368</v>
      </c>
      <c r="D374" s="48">
        <f t="shared" si="130"/>
        <v>8.0000000000000002E-3</v>
      </c>
      <c r="E374" s="48">
        <f t="shared" si="130"/>
        <v>1.00094E-2</v>
      </c>
      <c r="F374" s="48">
        <f t="shared" si="126"/>
        <v>1.8009400000000002E-2</v>
      </c>
      <c r="G374" s="38">
        <f t="shared" si="116"/>
        <v>445.19115087232547</v>
      </c>
      <c r="H374" s="39">
        <f t="shared" si="117"/>
        <v>69.396686576166672</v>
      </c>
      <c r="I374" s="39">
        <f t="shared" si="118"/>
        <v>375.79446429615882</v>
      </c>
      <c r="J374" s="39">
        <v>0</v>
      </c>
      <c r="K374" s="40">
        <f t="shared" si="119"/>
        <v>45864.52</v>
      </c>
      <c r="L374" s="39">
        <f t="shared" si="112"/>
        <v>229.43814361680859</v>
      </c>
      <c r="M374" s="36"/>
      <c r="N374" s="37">
        <f t="shared" si="120"/>
        <v>368</v>
      </c>
      <c r="O374" s="48">
        <f t="shared" si="131"/>
        <v>8.0000000000000002E-3</v>
      </c>
      <c r="P374" s="48">
        <f t="shared" si="131"/>
        <v>3.703E-2</v>
      </c>
      <c r="Q374" s="48">
        <f t="shared" si="127"/>
        <v>4.5030000000000001E-2</v>
      </c>
      <c r="R374" s="38">
        <f t="shared" si="122"/>
        <v>674.62929448913405</v>
      </c>
      <c r="S374" s="39">
        <f t="shared" si="113"/>
        <v>232.79962135</v>
      </c>
      <c r="T374" s="39">
        <f t="shared" si="123"/>
        <v>441.82967313913406</v>
      </c>
      <c r="U374" s="39">
        <f t="shared" si="124"/>
        <v>0</v>
      </c>
      <c r="V374" s="40">
        <f t="shared" si="125"/>
        <v>61596.71</v>
      </c>
    </row>
    <row r="375" spans="1:22" x14ac:dyDescent="0.2">
      <c r="A375" s="50">
        <v>55854</v>
      </c>
      <c r="B375" s="36"/>
      <c r="C375" s="37">
        <f t="shared" si="114"/>
        <v>369</v>
      </c>
      <c r="D375" s="48">
        <f t="shared" si="130"/>
        <v>8.0000000000000002E-3</v>
      </c>
      <c r="E375" s="48">
        <f t="shared" si="130"/>
        <v>1.00094E-2</v>
      </c>
      <c r="F375" s="48">
        <f t="shared" si="126"/>
        <v>1.8009400000000002E-2</v>
      </c>
      <c r="G375" s="38">
        <f t="shared" si="116"/>
        <v>445.19119420571997</v>
      </c>
      <c r="H375" s="39">
        <f t="shared" si="117"/>
        <v>68.832707207333328</v>
      </c>
      <c r="I375" s="39">
        <f t="shared" si="118"/>
        <v>376.35848699838664</v>
      </c>
      <c r="J375" s="39">
        <v>0</v>
      </c>
      <c r="K375" s="40">
        <f t="shared" si="119"/>
        <v>45488.160000000003</v>
      </c>
      <c r="L375" s="39">
        <f t="shared" si="112"/>
        <v>229.43809670351652</v>
      </c>
      <c r="M375" s="36"/>
      <c r="N375" s="37">
        <f t="shared" si="120"/>
        <v>369</v>
      </c>
      <c r="O375" s="48">
        <f t="shared" si="131"/>
        <v>8.0000000000000002E-3</v>
      </c>
      <c r="P375" s="48">
        <f t="shared" si="131"/>
        <v>3.703E-2</v>
      </c>
      <c r="Q375" s="48">
        <f t="shared" si="127"/>
        <v>4.5030000000000001E-2</v>
      </c>
      <c r="R375" s="38">
        <f t="shared" si="122"/>
        <v>674.62929090923649</v>
      </c>
      <c r="S375" s="39">
        <f t="shared" si="113"/>
        <v>231.14165427500001</v>
      </c>
      <c r="T375" s="39">
        <f t="shared" si="123"/>
        <v>443.48763663423654</v>
      </c>
      <c r="U375" s="39">
        <f t="shared" si="124"/>
        <v>0</v>
      </c>
      <c r="V375" s="40">
        <f t="shared" si="125"/>
        <v>61153.22</v>
      </c>
    </row>
    <row r="376" spans="1:22" x14ac:dyDescent="0.2">
      <c r="A376" s="50">
        <v>55885</v>
      </c>
      <c r="B376" s="36"/>
      <c r="C376" s="37">
        <f t="shared" si="114"/>
        <v>370</v>
      </c>
      <c r="D376" s="48">
        <f t="shared" si="130"/>
        <v>8.0000000000000002E-3</v>
      </c>
      <c r="E376" s="48">
        <f t="shared" si="130"/>
        <v>1.00094E-2</v>
      </c>
      <c r="F376" s="48">
        <f t="shared" si="126"/>
        <v>1.8009400000000002E-2</v>
      </c>
      <c r="G376" s="38">
        <f t="shared" si="116"/>
        <v>445.19117939802118</v>
      </c>
      <c r="H376" s="39">
        <f t="shared" si="117"/>
        <v>68.267872392000015</v>
      </c>
      <c r="I376" s="39">
        <f t="shared" si="118"/>
        <v>376.92330700602116</v>
      </c>
      <c r="J376" s="39">
        <v>0</v>
      </c>
      <c r="K376" s="40">
        <f t="shared" si="119"/>
        <v>45111.24</v>
      </c>
      <c r="L376" s="39">
        <f t="shared" si="112"/>
        <v>229.43808543906891</v>
      </c>
      <c r="M376" s="36"/>
      <c r="N376" s="37">
        <f t="shared" si="120"/>
        <v>370</v>
      </c>
      <c r="O376" s="48">
        <f t="shared" si="131"/>
        <v>8.0000000000000002E-3</v>
      </c>
      <c r="P376" s="48">
        <f t="shared" si="131"/>
        <v>3.703E-2</v>
      </c>
      <c r="Q376" s="48">
        <f t="shared" si="127"/>
        <v>4.5030000000000001E-2</v>
      </c>
      <c r="R376" s="38">
        <f t="shared" si="122"/>
        <v>674.62926483709009</v>
      </c>
      <c r="S376" s="39">
        <f t="shared" si="113"/>
        <v>229.47745805000002</v>
      </c>
      <c r="T376" s="39">
        <f t="shared" si="123"/>
        <v>445.15180678709004</v>
      </c>
      <c r="U376" s="39">
        <f t="shared" si="124"/>
        <v>0</v>
      </c>
      <c r="V376" s="40">
        <f t="shared" si="125"/>
        <v>60708.07</v>
      </c>
    </row>
    <row r="377" spans="1:22" x14ac:dyDescent="0.2">
      <c r="A377" s="50">
        <v>55916</v>
      </c>
      <c r="B377" s="36"/>
      <c r="C377" s="37">
        <f t="shared" si="114"/>
        <v>371</v>
      </c>
      <c r="D377" s="48">
        <f t="shared" ref="D377:E392" si="132">D376</f>
        <v>8.0000000000000002E-3</v>
      </c>
      <c r="E377" s="48">
        <f t="shared" si="132"/>
        <v>1.00094E-2</v>
      </c>
      <c r="F377" s="48">
        <f t="shared" si="126"/>
        <v>1.8009400000000002E-2</v>
      </c>
      <c r="G377" s="38">
        <f t="shared" si="116"/>
        <v>445.19121203401198</v>
      </c>
      <c r="H377" s="39">
        <f t="shared" si="117"/>
        <v>67.702197137999988</v>
      </c>
      <c r="I377" s="39">
        <f t="shared" si="118"/>
        <v>377.48901489601201</v>
      </c>
      <c r="J377" s="39">
        <v>0</v>
      </c>
      <c r="K377" s="40">
        <f t="shared" si="119"/>
        <v>44733.75</v>
      </c>
      <c r="L377" s="39">
        <f t="shared" si="112"/>
        <v>229.43807288132268</v>
      </c>
      <c r="M377" s="36"/>
      <c r="N377" s="37">
        <f t="shared" si="120"/>
        <v>371</v>
      </c>
      <c r="O377" s="48">
        <f t="shared" ref="O377:P392" si="133">O376</f>
        <v>8.0000000000000002E-3</v>
      </c>
      <c r="P377" s="48">
        <f t="shared" si="133"/>
        <v>3.703E-2</v>
      </c>
      <c r="Q377" s="48">
        <f t="shared" si="127"/>
        <v>4.5030000000000001E-2</v>
      </c>
      <c r="R377" s="38">
        <f t="shared" si="122"/>
        <v>674.62928491533467</v>
      </c>
      <c r="S377" s="39">
        <f t="shared" si="113"/>
        <v>227.80703267500002</v>
      </c>
      <c r="T377" s="39">
        <f t="shared" si="123"/>
        <v>446.82225224033465</v>
      </c>
      <c r="U377" s="39">
        <f t="shared" si="124"/>
        <v>0</v>
      </c>
      <c r="V377" s="40">
        <f t="shared" si="125"/>
        <v>60261.25</v>
      </c>
    </row>
    <row r="378" spans="1:22" x14ac:dyDescent="0.2">
      <c r="A378" s="50">
        <v>55944</v>
      </c>
      <c r="B378" s="36"/>
      <c r="C378" s="41">
        <f t="shared" si="114"/>
        <v>372</v>
      </c>
      <c r="D378" s="42">
        <f t="shared" si="132"/>
        <v>8.0000000000000002E-3</v>
      </c>
      <c r="E378" s="42">
        <f t="shared" si="132"/>
        <v>1.00094E-2</v>
      </c>
      <c r="F378" s="42">
        <f t="shared" si="126"/>
        <v>1.8009400000000002E-2</v>
      </c>
      <c r="G378" s="43">
        <f t="shared" si="116"/>
        <v>445.1912022302368</v>
      </c>
      <c r="H378" s="44">
        <f t="shared" si="117"/>
        <v>67.135666437500007</v>
      </c>
      <c r="I378" s="44">
        <f t="shared" si="118"/>
        <v>378.0555357927368</v>
      </c>
      <c r="J378" s="44">
        <v>0</v>
      </c>
      <c r="K378" s="45">
        <f t="shared" si="119"/>
        <v>44355.69</v>
      </c>
      <c r="L378" s="39">
        <f t="shared" si="112"/>
        <v>229.43810789910111</v>
      </c>
      <c r="M378" s="36"/>
      <c r="N378" s="41">
        <f t="shared" si="120"/>
        <v>372</v>
      </c>
      <c r="O378" s="42">
        <f t="shared" si="133"/>
        <v>8.0000000000000002E-3</v>
      </c>
      <c r="P378" s="42">
        <f t="shared" si="133"/>
        <v>3.703E-2</v>
      </c>
      <c r="Q378" s="42">
        <f t="shared" si="127"/>
        <v>4.5030000000000001E-2</v>
      </c>
      <c r="R378" s="43">
        <f t="shared" si="122"/>
        <v>674.62931012933791</v>
      </c>
      <c r="S378" s="44">
        <f t="shared" si="113"/>
        <v>226.130340625</v>
      </c>
      <c r="T378" s="44">
        <f t="shared" si="123"/>
        <v>448.49896950433788</v>
      </c>
      <c r="U378" s="44">
        <f t="shared" si="124"/>
        <v>0</v>
      </c>
      <c r="V378" s="45">
        <f t="shared" si="125"/>
        <v>59812.75</v>
      </c>
    </row>
    <row r="379" spans="1:22" x14ac:dyDescent="0.2">
      <c r="A379" s="50">
        <v>55975</v>
      </c>
      <c r="B379" s="36">
        <v>32</v>
      </c>
      <c r="C379" s="37">
        <f t="shared" si="114"/>
        <v>373</v>
      </c>
      <c r="D379" s="48">
        <f t="shared" si="132"/>
        <v>8.0000000000000002E-3</v>
      </c>
      <c r="E379" s="48">
        <f t="shared" si="132"/>
        <v>1.00094E-2</v>
      </c>
      <c r="F379" s="48">
        <f t="shared" si="126"/>
        <v>1.8009400000000002E-2</v>
      </c>
      <c r="G379" s="38">
        <f t="shared" si="116"/>
        <v>445.19115742368348</v>
      </c>
      <c r="H379" s="39">
        <f t="shared" si="117"/>
        <v>66.568280290500013</v>
      </c>
      <c r="I379" s="39">
        <f t="shared" si="118"/>
        <v>378.62287713318347</v>
      </c>
      <c r="J379" s="39">
        <v>0</v>
      </c>
      <c r="K379" s="40">
        <f t="shared" si="119"/>
        <v>43977.07</v>
      </c>
      <c r="L379" s="39">
        <f t="shared" si="112"/>
        <v>229.43814108267151</v>
      </c>
      <c r="M379" s="36">
        <v>32</v>
      </c>
      <c r="N379" s="37">
        <f t="shared" si="120"/>
        <v>373</v>
      </c>
      <c r="O379" s="48">
        <f t="shared" si="133"/>
        <v>8.0000000000000002E-3</v>
      </c>
      <c r="P379" s="48">
        <f t="shared" si="133"/>
        <v>3.703E-2</v>
      </c>
      <c r="Q379" s="48">
        <f t="shared" si="127"/>
        <v>4.5030000000000001E-2</v>
      </c>
      <c r="R379" s="38">
        <f t="shared" si="122"/>
        <v>674.62929850635498</v>
      </c>
      <c r="S379" s="39">
        <f t="shared" si="113"/>
        <v>224.44734437500003</v>
      </c>
      <c r="T379" s="39">
        <f t="shared" si="123"/>
        <v>450.18195413135493</v>
      </c>
      <c r="U379" s="39">
        <f t="shared" si="124"/>
        <v>0</v>
      </c>
      <c r="V379" s="40">
        <f t="shared" si="125"/>
        <v>59362.57</v>
      </c>
    </row>
    <row r="380" spans="1:22" x14ac:dyDescent="0.2">
      <c r="A380" s="50">
        <v>56005</v>
      </c>
      <c r="B380" s="36"/>
      <c r="C380" s="37">
        <f t="shared" si="114"/>
        <v>374</v>
      </c>
      <c r="D380" s="48">
        <f t="shared" si="132"/>
        <v>8.0000000000000002E-3</v>
      </c>
      <c r="E380" s="48">
        <f t="shared" si="132"/>
        <v>1.00094E-2</v>
      </c>
      <c r="F380" s="48">
        <f t="shared" si="126"/>
        <v>1.8009400000000002E-2</v>
      </c>
      <c r="G380" s="38">
        <f t="shared" si="116"/>
        <v>445.19118654964234</v>
      </c>
      <c r="H380" s="39">
        <f t="shared" si="117"/>
        <v>66.000053704833334</v>
      </c>
      <c r="I380" s="39">
        <f t="shared" si="118"/>
        <v>379.19113284480903</v>
      </c>
      <c r="J380" s="39">
        <v>0</v>
      </c>
      <c r="K380" s="40">
        <f t="shared" si="119"/>
        <v>43597.88</v>
      </c>
      <c r="L380" s="39">
        <f t="shared" si="112"/>
        <v>229.43813416455021</v>
      </c>
      <c r="M380" s="36"/>
      <c r="N380" s="37">
        <f t="shared" si="120"/>
        <v>374</v>
      </c>
      <c r="O380" s="48">
        <f t="shared" si="133"/>
        <v>8.0000000000000002E-3</v>
      </c>
      <c r="P380" s="48">
        <f t="shared" si="133"/>
        <v>3.703E-2</v>
      </c>
      <c r="Q380" s="48">
        <f t="shared" si="127"/>
        <v>4.5030000000000001E-2</v>
      </c>
      <c r="R380" s="38">
        <f t="shared" si="122"/>
        <v>674.62932071419254</v>
      </c>
      <c r="S380" s="39">
        <f t="shared" si="113"/>
        <v>222.75804392500004</v>
      </c>
      <c r="T380" s="39">
        <f t="shared" si="123"/>
        <v>451.87127678919251</v>
      </c>
      <c r="U380" s="39">
        <f t="shared" si="124"/>
        <v>0</v>
      </c>
      <c r="V380" s="40">
        <f t="shared" si="125"/>
        <v>58910.7</v>
      </c>
    </row>
    <row r="381" spans="1:22" x14ac:dyDescent="0.2">
      <c r="A381" s="50">
        <v>56036</v>
      </c>
      <c r="B381" s="36"/>
      <c r="C381" s="37">
        <f t="shared" si="114"/>
        <v>375</v>
      </c>
      <c r="D381" s="48">
        <f t="shared" si="132"/>
        <v>8.0000000000000002E-3</v>
      </c>
      <c r="E381" s="48">
        <f t="shared" si="132"/>
        <v>1.00094E-2</v>
      </c>
      <c r="F381" s="48">
        <f t="shared" si="126"/>
        <v>1.8009400000000002E-2</v>
      </c>
      <c r="G381" s="38">
        <f t="shared" si="116"/>
        <v>445.19119811746475</v>
      </c>
      <c r="H381" s="39">
        <f t="shared" si="117"/>
        <v>65.430971672666672</v>
      </c>
      <c r="I381" s="39">
        <f t="shared" si="118"/>
        <v>379.76022644479809</v>
      </c>
      <c r="J381" s="39">
        <v>0</v>
      </c>
      <c r="K381" s="40">
        <f t="shared" si="119"/>
        <v>43218.12</v>
      </c>
      <c r="L381" s="39">
        <f t="shared" si="112"/>
        <v>229.43813721817082</v>
      </c>
      <c r="M381" s="36"/>
      <c r="N381" s="37">
        <f t="shared" si="120"/>
        <v>375</v>
      </c>
      <c r="O381" s="48">
        <f t="shared" si="133"/>
        <v>8.0000000000000002E-3</v>
      </c>
      <c r="P381" s="48">
        <f t="shared" si="133"/>
        <v>3.703E-2</v>
      </c>
      <c r="Q381" s="48">
        <f t="shared" si="127"/>
        <v>4.5030000000000001E-2</v>
      </c>
      <c r="R381" s="38">
        <f t="shared" si="122"/>
        <v>674.62933533563557</v>
      </c>
      <c r="S381" s="39">
        <f t="shared" si="113"/>
        <v>221.06240175000002</v>
      </c>
      <c r="T381" s="39">
        <f t="shared" si="123"/>
        <v>453.56693358563558</v>
      </c>
      <c r="U381" s="39">
        <f t="shared" si="124"/>
        <v>0</v>
      </c>
      <c r="V381" s="40">
        <f t="shared" si="125"/>
        <v>58457.13</v>
      </c>
    </row>
    <row r="382" spans="1:22" x14ac:dyDescent="0.2">
      <c r="A382" s="50">
        <v>56066</v>
      </c>
      <c r="B382" s="36"/>
      <c r="C382" s="37">
        <f t="shared" si="114"/>
        <v>376</v>
      </c>
      <c r="D382" s="48">
        <f t="shared" si="132"/>
        <v>8.0000000000000002E-3</v>
      </c>
      <c r="E382" s="48">
        <f t="shared" si="132"/>
        <v>1.00094E-2</v>
      </c>
      <c r="F382" s="48">
        <f t="shared" si="126"/>
        <v>1.8009400000000002E-2</v>
      </c>
      <c r="G382" s="38">
        <f t="shared" si="116"/>
        <v>445.1912004500798</v>
      </c>
      <c r="H382" s="39">
        <f t="shared" si="117"/>
        <v>64.861034194000013</v>
      </c>
      <c r="I382" s="39">
        <f t="shared" si="118"/>
        <v>380.33016625607979</v>
      </c>
      <c r="J382" s="39">
        <v>0</v>
      </c>
      <c r="K382" s="40">
        <f t="shared" si="119"/>
        <v>42837.79</v>
      </c>
      <c r="L382" s="39">
        <f t="shared" si="112"/>
        <v>229.43809949734941</v>
      </c>
      <c r="M382" s="36"/>
      <c r="N382" s="37">
        <f t="shared" si="120"/>
        <v>376</v>
      </c>
      <c r="O382" s="48">
        <f t="shared" si="133"/>
        <v>8.0000000000000002E-3</v>
      </c>
      <c r="P382" s="48">
        <f t="shared" si="133"/>
        <v>3.703E-2</v>
      </c>
      <c r="Q382" s="48">
        <f t="shared" si="127"/>
        <v>4.5030000000000001E-2</v>
      </c>
      <c r="R382" s="38">
        <f t="shared" si="122"/>
        <v>674.62929994742922</v>
      </c>
      <c r="S382" s="39">
        <f t="shared" si="113"/>
        <v>219.36038032499999</v>
      </c>
      <c r="T382" s="39">
        <f t="shared" si="123"/>
        <v>455.26891962242922</v>
      </c>
      <c r="U382" s="39">
        <f t="shared" si="124"/>
        <v>0</v>
      </c>
      <c r="V382" s="40">
        <f t="shared" si="125"/>
        <v>58001.86</v>
      </c>
    </row>
    <row r="383" spans="1:22" x14ac:dyDescent="0.2">
      <c r="A383" s="50">
        <v>56097</v>
      </c>
      <c r="B383" s="36"/>
      <c r="C383" s="37">
        <f t="shared" si="114"/>
        <v>377</v>
      </c>
      <c r="D383" s="48">
        <f t="shared" si="132"/>
        <v>8.0000000000000002E-3</v>
      </c>
      <c r="E383" s="48">
        <f t="shared" si="132"/>
        <v>1.00094E-2</v>
      </c>
      <c r="F383" s="48">
        <f t="shared" si="126"/>
        <v>1.8009400000000002E-2</v>
      </c>
      <c r="G383" s="38">
        <f t="shared" si="116"/>
        <v>445.19120217789407</v>
      </c>
      <c r="H383" s="39">
        <f t="shared" si="117"/>
        <v>64.290241268833341</v>
      </c>
      <c r="I383" s="39">
        <f t="shared" si="118"/>
        <v>380.9009609090607</v>
      </c>
      <c r="J383" s="39">
        <v>0</v>
      </c>
      <c r="K383" s="40">
        <f t="shared" si="119"/>
        <v>42456.89</v>
      </c>
      <c r="L383" s="39">
        <f t="shared" si="112"/>
        <v>229.43808520348387</v>
      </c>
      <c r="M383" s="36"/>
      <c r="N383" s="37">
        <f t="shared" si="120"/>
        <v>377</v>
      </c>
      <c r="O383" s="48">
        <f t="shared" si="133"/>
        <v>8.0000000000000002E-3</v>
      </c>
      <c r="P383" s="48">
        <f t="shared" si="133"/>
        <v>3.703E-2</v>
      </c>
      <c r="Q383" s="48">
        <f t="shared" si="127"/>
        <v>4.5030000000000001E-2</v>
      </c>
      <c r="R383" s="38">
        <f t="shared" si="122"/>
        <v>674.62928738137794</v>
      </c>
      <c r="S383" s="39">
        <f t="shared" si="113"/>
        <v>217.65197965000002</v>
      </c>
      <c r="T383" s="39">
        <f t="shared" si="123"/>
        <v>456.97730773137789</v>
      </c>
      <c r="U383" s="39">
        <f t="shared" si="124"/>
        <v>0</v>
      </c>
      <c r="V383" s="40">
        <f t="shared" si="125"/>
        <v>57544.88</v>
      </c>
    </row>
    <row r="384" spans="1:22" x14ac:dyDescent="0.2">
      <c r="A384" s="50">
        <v>56128</v>
      </c>
      <c r="B384" s="36"/>
      <c r="C384" s="37">
        <f t="shared" si="114"/>
        <v>378</v>
      </c>
      <c r="D384" s="48">
        <f t="shared" si="132"/>
        <v>8.0000000000000002E-3</v>
      </c>
      <c r="E384" s="48">
        <f t="shared" si="132"/>
        <v>1.00094E-2</v>
      </c>
      <c r="F384" s="48">
        <f t="shared" si="126"/>
        <v>1.8009400000000002E-2</v>
      </c>
      <c r="G384" s="38">
        <f t="shared" si="116"/>
        <v>445.19121225372078</v>
      </c>
      <c r="H384" s="39">
        <f t="shared" si="117"/>
        <v>63.718592897166673</v>
      </c>
      <c r="I384" s="39">
        <f t="shared" si="118"/>
        <v>381.47261935655411</v>
      </c>
      <c r="J384" s="39">
        <v>0</v>
      </c>
      <c r="K384" s="40">
        <f t="shared" si="119"/>
        <v>42075.42</v>
      </c>
      <c r="L384" s="39">
        <f t="shared" si="112"/>
        <v>229.43804356475914</v>
      </c>
      <c r="M384" s="36"/>
      <c r="N384" s="37">
        <f t="shared" si="120"/>
        <v>378</v>
      </c>
      <c r="O384" s="48">
        <f t="shared" si="133"/>
        <v>8.0000000000000002E-3</v>
      </c>
      <c r="P384" s="48">
        <f t="shared" si="133"/>
        <v>3.703E-2</v>
      </c>
      <c r="Q384" s="48">
        <f t="shared" si="127"/>
        <v>4.5030000000000001E-2</v>
      </c>
      <c r="R384" s="38">
        <f t="shared" si="122"/>
        <v>674.62925581847992</v>
      </c>
      <c r="S384" s="39">
        <f t="shared" si="113"/>
        <v>215.93716220000002</v>
      </c>
      <c r="T384" s="39">
        <f t="shared" si="123"/>
        <v>458.69209361847987</v>
      </c>
      <c r="U384" s="39">
        <f t="shared" si="124"/>
        <v>0</v>
      </c>
      <c r="V384" s="40">
        <f t="shared" si="125"/>
        <v>57086.19</v>
      </c>
    </row>
    <row r="385" spans="1:22" x14ac:dyDescent="0.2">
      <c r="A385" s="50">
        <v>56158</v>
      </c>
      <c r="B385" s="36"/>
      <c r="C385" s="37">
        <f t="shared" si="114"/>
        <v>379</v>
      </c>
      <c r="D385" s="48">
        <f t="shared" si="132"/>
        <v>8.0000000000000002E-3</v>
      </c>
      <c r="E385" s="48">
        <f t="shared" si="132"/>
        <v>1.00094E-2</v>
      </c>
      <c r="F385" s="48">
        <f t="shared" si="126"/>
        <v>1.8009400000000002E-2</v>
      </c>
      <c r="G385" s="38">
        <f t="shared" si="116"/>
        <v>445.19123996858582</v>
      </c>
      <c r="H385" s="39">
        <f t="shared" si="117"/>
        <v>63.146089079000006</v>
      </c>
      <c r="I385" s="39">
        <f t="shared" si="118"/>
        <v>382.04515088958584</v>
      </c>
      <c r="J385" s="39">
        <v>0</v>
      </c>
      <c r="K385" s="40">
        <f t="shared" si="119"/>
        <v>41693.370000000003</v>
      </c>
      <c r="L385" s="39">
        <f t="shared" si="112"/>
        <v>229.43804059171578</v>
      </c>
      <c r="M385" s="36"/>
      <c r="N385" s="37">
        <f t="shared" si="120"/>
        <v>379</v>
      </c>
      <c r="O385" s="48">
        <f t="shared" si="133"/>
        <v>8.0000000000000002E-3</v>
      </c>
      <c r="P385" s="48">
        <f t="shared" si="133"/>
        <v>3.703E-2</v>
      </c>
      <c r="Q385" s="48">
        <f t="shared" si="127"/>
        <v>4.5030000000000001E-2</v>
      </c>
      <c r="R385" s="38">
        <f t="shared" si="122"/>
        <v>674.62928056030159</v>
      </c>
      <c r="S385" s="39">
        <f t="shared" si="113"/>
        <v>214.21592797500003</v>
      </c>
      <c r="T385" s="39">
        <f t="shared" si="123"/>
        <v>460.4133525853016</v>
      </c>
      <c r="U385" s="39">
        <f t="shared" si="124"/>
        <v>0</v>
      </c>
      <c r="V385" s="40">
        <f t="shared" si="125"/>
        <v>56625.78</v>
      </c>
    </row>
    <row r="386" spans="1:22" x14ac:dyDescent="0.2">
      <c r="A386" s="50">
        <v>56189</v>
      </c>
      <c r="B386" s="36"/>
      <c r="C386" s="37">
        <f t="shared" si="114"/>
        <v>380</v>
      </c>
      <c r="D386" s="48">
        <f t="shared" si="132"/>
        <v>8.0000000000000002E-3</v>
      </c>
      <c r="E386" s="48">
        <f t="shared" si="132"/>
        <v>1.00094E-2</v>
      </c>
      <c r="F386" s="48">
        <f t="shared" si="126"/>
        <v>1.8009400000000002E-2</v>
      </c>
      <c r="G386" s="38">
        <f t="shared" si="116"/>
        <v>445.19118819101971</v>
      </c>
      <c r="H386" s="39">
        <f t="shared" si="117"/>
        <v>62.572714806500009</v>
      </c>
      <c r="I386" s="39">
        <f t="shared" si="118"/>
        <v>382.61847338451969</v>
      </c>
      <c r="J386" s="39">
        <v>0</v>
      </c>
      <c r="K386" s="40">
        <f t="shared" si="119"/>
        <v>41310.75</v>
      </c>
      <c r="L386" s="39">
        <f t="shared" si="112"/>
        <v>229.4381323113779</v>
      </c>
      <c r="M386" s="36"/>
      <c r="N386" s="37">
        <f t="shared" si="120"/>
        <v>380</v>
      </c>
      <c r="O386" s="48">
        <f t="shared" si="133"/>
        <v>8.0000000000000002E-3</v>
      </c>
      <c r="P386" s="48">
        <f t="shared" si="133"/>
        <v>3.703E-2</v>
      </c>
      <c r="Q386" s="48">
        <f t="shared" si="127"/>
        <v>4.5030000000000001E-2</v>
      </c>
      <c r="R386" s="38">
        <f t="shared" si="122"/>
        <v>674.6293205023976</v>
      </c>
      <c r="S386" s="39">
        <f t="shared" si="113"/>
        <v>212.48823945000001</v>
      </c>
      <c r="T386" s="39">
        <f t="shared" si="123"/>
        <v>462.14108105239762</v>
      </c>
      <c r="U386" s="39">
        <f t="shared" si="124"/>
        <v>0</v>
      </c>
      <c r="V386" s="40">
        <f t="shared" si="125"/>
        <v>56163.64</v>
      </c>
    </row>
    <row r="387" spans="1:22" x14ac:dyDescent="0.2">
      <c r="A387" s="50">
        <v>56219</v>
      </c>
      <c r="B387" s="36"/>
      <c r="C387" s="37">
        <f t="shared" si="114"/>
        <v>381</v>
      </c>
      <c r="D387" s="48">
        <f t="shared" si="132"/>
        <v>8.0000000000000002E-3</v>
      </c>
      <c r="E387" s="48">
        <f t="shared" si="132"/>
        <v>1.00094E-2</v>
      </c>
      <c r="F387" s="48">
        <f t="shared" si="126"/>
        <v>1.8009400000000002E-2</v>
      </c>
      <c r="G387" s="38">
        <f t="shared" si="116"/>
        <v>445.19117173923087</v>
      </c>
      <c r="H387" s="39">
        <f t="shared" si="117"/>
        <v>61.998485087500008</v>
      </c>
      <c r="I387" s="39">
        <f t="shared" si="118"/>
        <v>383.19268665173087</v>
      </c>
      <c r="J387" s="39">
        <v>0</v>
      </c>
      <c r="K387" s="40">
        <f t="shared" si="119"/>
        <v>40927.56</v>
      </c>
      <c r="L387" s="39">
        <f t="shared" si="112"/>
        <v>229.43816174860808</v>
      </c>
      <c r="M387" s="36"/>
      <c r="N387" s="37">
        <f t="shared" si="120"/>
        <v>381</v>
      </c>
      <c r="O387" s="48">
        <f t="shared" si="133"/>
        <v>8.0000000000000002E-3</v>
      </c>
      <c r="P387" s="48">
        <f t="shared" si="133"/>
        <v>3.703E-2</v>
      </c>
      <c r="Q387" s="48">
        <f t="shared" si="127"/>
        <v>4.5030000000000001E-2</v>
      </c>
      <c r="R387" s="38">
        <f t="shared" si="122"/>
        <v>674.62933348783895</v>
      </c>
      <c r="S387" s="39">
        <f t="shared" si="113"/>
        <v>210.75405910000001</v>
      </c>
      <c r="T387" s="39">
        <f t="shared" si="123"/>
        <v>463.87527438783894</v>
      </c>
      <c r="U387" s="39">
        <f t="shared" si="124"/>
        <v>0</v>
      </c>
      <c r="V387" s="40">
        <f t="shared" si="125"/>
        <v>55699.76</v>
      </c>
    </row>
    <row r="388" spans="1:22" x14ac:dyDescent="0.2">
      <c r="A388" s="50">
        <v>56250</v>
      </c>
      <c r="B388" s="36"/>
      <c r="C388" s="37">
        <f t="shared" si="114"/>
        <v>382</v>
      </c>
      <c r="D388" s="48">
        <f t="shared" si="132"/>
        <v>8.0000000000000002E-3</v>
      </c>
      <c r="E388" s="48">
        <f t="shared" si="132"/>
        <v>1.00094E-2</v>
      </c>
      <c r="F388" s="48">
        <f t="shared" si="126"/>
        <v>1.8009400000000002E-2</v>
      </c>
      <c r="G388" s="38">
        <f t="shared" si="116"/>
        <v>445.19120096339458</v>
      </c>
      <c r="H388" s="39">
        <f t="shared" si="117"/>
        <v>61.423399922000002</v>
      </c>
      <c r="I388" s="39">
        <f t="shared" si="118"/>
        <v>383.76780104139459</v>
      </c>
      <c r="J388" s="39">
        <v>0</v>
      </c>
      <c r="K388" s="40">
        <f t="shared" si="119"/>
        <v>40543.79</v>
      </c>
      <c r="L388" s="39">
        <f t="shared" si="112"/>
        <v>229.43807528835742</v>
      </c>
      <c r="M388" s="36"/>
      <c r="N388" s="37">
        <f t="shared" si="120"/>
        <v>382</v>
      </c>
      <c r="O388" s="48">
        <f t="shared" si="133"/>
        <v>8.0000000000000002E-3</v>
      </c>
      <c r="P388" s="48">
        <f t="shared" si="133"/>
        <v>3.703E-2</v>
      </c>
      <c r="Q388" s="48">
        <f t="shared" si="127"/>
        <v>4.5030000000000001E-2</v>
      </c>
      <c r="R388" s="38">
        <f t="shared" si="122"/>
        <v>674.629276251752</v>
      </c>
      <c r="S388" s="39">
        <f t="shared" si="113"/>
        <v>209.01334940000001</v>
      </c>
      <c r="T388" s="39">
        <f t="shared" si="123"/>
        <v>465.61592685175196</v>
      </c>
      <c r="U388" s="39">
        <f t="shared" si="124"/>
        <v>0</v>
      </c>
      <c r="V388" s="40">
        <f t="shared" si="125"/>
        <v>55234.14</v>
      </c>
    </row>
    <row r="389" spans="1:22" x14ac:dyDescent="0.2">
      <c r="A389" s="50">
        <v>56281</v>
      </c>
      <c r="B389" s="36"/>
      <c r="C389" s="37">
        <f t="shared" si="114"/>
        <v>383</v>
      </c>
      <c r="D389" s="48">
        <f t="shared" si="132"/>
        <v>8.0000000000000002E-3</v>
      </c>
      <c r="E389" s="48">
        <f t="shared" si="132"/>
        <v>1.00094E-2</v>
      </c>
      <c r="F389" s="48">
        <f t="shared" si="126"/>
        <v>1.8009400000000002E-2</v>
      </c>
      <c r="G389" s="38">
        <f t="shared" si="116"/>
        <v>445.19117681772462</v>
      </c>
      <c r="H389" s="39">
        <f t="shared" si="117"/>
        <v>60.847444302166672</v>
      </c>
      <c r="I389" s="39">
        <f t="shared" si="118"/>
        <v>384.34373251555797</v>
      </c>
      <c r="J389" s="39">
        <v>0</v>
      </c>
      <c r="K389" s="40">
        <f t="shared" si="119"/>
        <v>40159.449999999997</v>
      </c>
      <c r="L389" s="39">
        <f t="shared" si="112"/>
        <v>229.43804968463581</v>
      </c>
      <c r="M389" s="36"/>
      <c r="N389" s="37">
        <f t="shared" si="120"/>
        <v>383</v>
      </c>
      <c r="O389" s="48">
        <f t="shared" si="133"/>
        <v>8.0000000000000002E-3</v>
      </c>
      <c r="P389" s="48">
        <f t="shared" si="133"/>
        <v>3.703E-2</v>
      </c>
      <c r="Q389" s="48">
        <f t="shared" si="127"/>
        <v>4.5030000000000001E-2</v>
      </c>
      <c r="R389" s="38">
        <f t="shared" si="122"/>
        <v>674.62922650236044</v>
      </c>
      <c r="S389" s="39">
        <f t="shared" si="113"/>
        <v>207.26611035000002</v>
      </c>
      <c r="T389" s="39">
        <f t="shared" si="123"/>
        <v>467.36311615236042</v>
      </c>
      <c r="U389" s="39">
        <f t="shared" si="124"/>
        <v>0</v>
      </c>
      <c r="V389" s="40">
        <f t="shared" si="125"/>
        <v>54766.78</v>
      </c>
    </row>
    <row r="390" spans="1:22" ht="13.2" thickBot="1" x14ac:dyDescent="0.25">
      <c r="A390" s="50">
        <v>56309</v>
      </c>
      <c r="B390" s="36"/>
      <c r="C390" s="41">
        <f t="shared" si="114"/>
        <v>384</v>
      </c>
      <c r="D390" s="42">
        <f t="shared" si="132"/>
        <v>8.0000000000000002E-3</v>
      </c>
      <c r="E390" s="42">
        <f t="shared" si="132"/>
        <v>1.00094E-2</v>
      </c>
      <c r="F390" s="42">
        <f t="shared" si="126"/>
        <v>1.8009400000000002E-2</v>
      </c>
      <c r="G390" s="43">
        <f t="shared" si="116"/>
        <v>445.19121819486361</v>
      </c>
      <c r="H390" s="44">
        <f t="shared" si="117"/>
        <v>60.270633235833323</v>
      </c>
      <c r="I390" s="44">
        <f t="shared" si="118"/>
        <v>384.92058495903029</v>
      </c>
      <c r="J390" s="44">
        <v>0</v>
      </c>
      <c r="K390" s="45">
        <f t="shared" si="119"/>
        <v>39774.53</v>
      </c>
      <c r="L390" s="39">
        <f t="shared" si="112"/>
        <v>229.43804669294843</v>
      </c>
      <c r="M390" s="36"/>
      <c r="N390" s="41">
        <f t="shared" si="120"/>
        <v>384</v>
      </c>
      <c r="O390" s="42">
        <f t="shared" si="133"/>
        <v>8.0000000000000002E-3</v>
      </c>
      <c r="P390" s="42">
        <f t="shared" si="133"/>
        <v>3.703E-2</v>
      </c>
      <c r="Q390" s="42">
        <f t="shared" si="127"/>
        <v>4.5030000000000001E-2</v>
      </c>
      <c r="R390" s="43">
        <f t="shared" si="122"/>
        <v>674.62926488781204</v>
      </c>
      <c r="S390" s="44">
        <f t="shared" si="113"/>
        <v>205.51234195000001</v>
      </c>
      <c r="T390" s="44">
        <f t="shared" si="123"/>
        <v>469.11692293781198</v>
      </c>
      <c r="U390" s="44">
        <f t="shared" si="124"/>
        <v>0</v>
      </c>
      <c r="V390" s="45">
        <f t="shared" si="125"/>
        <v>54297.66</v>
      </c>
    </row>
    <row r="391" spans="1:22" x14ac:dyDescent="0.2">
      <c r="A391" s="50">
        <v>56340</v>
      </c>
      <c r="B391" s="29">
        <v>33</v>
      </c>
      <c r="C391" s="37">
        <f t="shared" si="114"/>
        <v>385</v>
      </c>
      <c r="D391" s="48">
        <f t="shared" si="132"/>
        <v>8.0000000000000002E-3</v>
      </c>
      <c r="E391" s="48">
        <f t="shared" si="132"/>
        <v>1.00094E-2</v>
      </c>
      <c r="F391" s="48">
        <f t="shared" si="126"/>
        <v>1.8009400000000002E-2</v>
      </c>
      <c r="G391" s="38">
        <f t="shared" si="116"/>
        <v>445.19122474223536</v>
      </c>
      <c r="H391" s="39">
        <f t="shared" si="117"/>
        <v>59.692951715166672</v>
      </c>
      <c r="I391" s="39">
        <f t="shared" si="118"/>
        <v>385.49827302706871</v>
      </c>
      <c r="J391" s="39">
        <v>0</v>
      </c>
      <c r="K391" s="40">
        <f t="shared" si="119"/>
        <v>39389.03</v>
      </c>
      <c r="L391" s="39">
        <f t="shared" si="112"/>
        <v>229.43800191416699</v>
      </c>
      <c r="M391" s="29">
        <v>33</v>
      </c>
      <c r="N391" s="37">
        <f t="shared" si="120"/>
        <v>385</v>
      </c>
      <c r="O391" s="48">
        <f t="shared" si="133"/>
        <v>8.0000000000000002E-3</v>
      </c>
      <c r="P391" s="48">
        <f t="shared" si="133"/>
        <v>3.703E-2</v>
      </c>
      <c r="Q391" s="48">
        <f t="shared" si="127"/>
        <v>4.5030000000000001E-2</v>
      </c>
      <c r="R391" s="38">
        <f t="shared" si="122"/>
        <v>674.62922665640235</v>
      </c>
      <c r="S391" s="39">
        <f t="shared" si="113"/>
        <v>203.75196915000004</v>
      </c>
      <c r="T391" s="39">
        <f t="shared" si="123"/>
        <v>470.87725750640226</v>
      </c>
      <c r="U391" s="39">
        <f t="shared" si="124"/>
        <v>0</v>
      </c>
      <c r="V391" s="40">
        <f t="shared" si="125"/>
        <v>53826.78</v>
      </c>
    </row>
    <row r="392" spans="1:22" x14ac:dyDescent="0.2">
      <c r="A392" s="50">
        <v>56370</v>
      </c>
      <c r="B392" s="36"/>
      <c r="C392" s="37">
        <f t="shared" si="114"/>
        <v>386</v>
      </c>
      <c r="D392" s="48">
        <f t="shared" si="132"/>
        <v>8.0000000000000002E-3</v>
      </c>
      <c r="E392" s="48">
        <f t="shared" si="132"/>
        <v>1.00094E-2</v>
      </c>
      <c r="F392" s="48">
        <f t="shared" si="126"/>
        <v>1.8009400000000002E-2</v>
      </c>
      <c r="G392" s="38">
        <f t="shared" si="116"/>
        <v>445.19120522326875</v>
      </c>
      <c r="H392" s="39">
        <f t="shared" si="117"/>
        <v>59.114399740166668</v>
      </c>
      <c r="I392" s="39">
        <f t="shared" si="118"/>
        <v>386.07680548310208</v>
      </c>
      <c r="J392" s="39">
        <v>0</v>
      </c>
      <c r="K392" s="40">
        <f t="shared" si="119"/>
        <v>39002.949999999997</v>
      </c>
      <c r="L392" s="39">
        <f t="shared" ref="L392:L455" si="134">R392-G392</f>
        <v>229.43798706053599</v>
      </c>
      <c r="M392" s="36"/>
      <c r="N392" s="37">
        <f t="shared" si="120"/>
        <v>386</v>
      </c>
      <c r="O392" s="48">
        <f t="shared" si="133"/>
        <v>8.0000000000000002E-3</v>
      </c>
      <c r="P392" s="48">
        <f t="shared" si="133"/>
        <v>3.703E-2</v>
      </c>
      <c r="Q392" s="48">
        <f t="shared" si="127"/>
        <v>4.5030000000000001E-2</v>
      </c>
      <c r="R392" s="38">
        <f t="shared" si="122"/>
        <v>674.62919228380474</v>
      </c>
      <c r="S392" s="39">
        <f t="shared" ref="S392:S455" si="135">IF(LEN($N392)&gt;0,-IPMT(SUM(O392:P392)/12,1,$T$4-$N392+1,$V391),"")</f>
        <v>201.98499194999999</v>
      </c>
      <c r="T392" s="39">
        <f t="shared" si="123"/>
        <v>472.6442003338048</v>
      </c>
      <c r="U392" s="39">
        <f t="shared" si="124"/>
        <v>0</v>
      </c>
      <c r="V392" s="40">
        <f t="shared" si="125"/>
        <v>53354.14</v>
      </c>
    </row>
    <row r="393" spans="1:22" x14ac:dyDescent="0.2">
      <c r="A393" s="50">
        <v>56401</v>
      </c>
      <c r="B393" s="36"/>
      <c r="C393" s="37">
        <f t="shared" ref="C393:C456" si="136">IF(C392&gt;=$I$4,"",C392+1)</f>
        <v>387</v>
      </c>
      <c r="D393" s="48">
        <f t="shared" ref="D393:E408" si="137">D392</f>
        <v>8.0000000000000002E-3</v>
      </c>
      <c r="E393" s="48">
        <f t="shared" si="137"/>
        <v>1.00094E-2</v>
      </c>
      <c r="F393" s="48">
        <f t="shared" si="126"/>
        <v>1.8009400000000002E-2</v>
      </c>
      <c r="G393" s="38">
        <f t="shared" ref="G393:G456" si="138">IF(LEN($C393)&gt;0,SUM($H393:$I393),"")</f>
        <v>445.19116876011111</v>
      </c>
      <c r="H393" s="39">
        <f t="shared" ref="H393:H456" si="139">IF(LEN($C393)&gt;0,-IPMT(SUM(D393:E393)/12,1,$I$4-$C393+1,$K392),"")</f>
        <v>58.534977310833327</v>
      </c>
      <c r="I393" s="39">
        <f t="shared" ref="I393:I456" si="140">IF(LEN($C393)&gt;0,-PPMT(SUM(D393:E393)/12,1,$I$4-$C393+1,$K392),"")</f>
        <v>386.6561914492778</v>
      </c>
      <c r="J393" s="39">
        <v>0</v>
      </c>
      <c r="K393" s="40">
        <f t="shared" ref="K393:K456" si="141">IF(LEN($C393)&gt;0,ROUND($K392-$I393,2),"")-J393</f>
        <v>38616.29</v>
      </c>
      <c r="L393" s="39">
        <f t="shared" si="134"/>
        <v>229.4380766342494</v>
      </c>
      <c r="M393" s="36"/>
      <c r="N393" s="37">
        <f t="shared" ref="N393:N456" si="142">IF(N392&gt;=$T$4,"",N392+1)</f>
        <v>387</v>
      </c>
      <c r="O393" s="48">
        <f t="shared" ref="O393:P408" si="143">O392</f>
        <v>8.0000000000000002E-3</v>
      </c>
      <c r="P393" s="48">
        <f t="shared" si="143"/>
        <v>3.703E-2</v>
      </c>
      <c r="Q393" s="48">
        <f t="shared" si="127"/>
        <v>4.5030000000000001E-2</v>
      </c>
      <c r="R393" s="38">
        <f t="shared" ref="R393:R456" si="144">IF(LEN($N393)&gt;0,SUM($S393:$T393),"")</f>
        <v>674.62924539436051</v>
      </c>
      <c r="S393" s="39">
        <f t="shared" si="135"/>
        <v>200.21141034999999</v>
      </c>
      <c r="T393" s="39">
        <f t="shared" ref="T393:T456" si="145">IF(LEN($N393)&gt;0,-PPMT(SUM(O393:P393)/12,1,$T$4-$N393+1,$V392),"")</f>
        <v>474.41783504436052</v>
      </c>
      <c r="U393" s="39">
        <f t="shared" ref="U393:U456" si="146">J393</f>
        <v>0</v>
      </c>
      <c r="V393" s="40">
        <f t="shared" ref="V393:V456" si="147">IF(LEN($N393)&gt;0,ROUND($V392-$T393,2),"")-U393</f>
        <v>52879.72</v>
      </c>
    </row>
    <row r="394" spans="1:22" x14ac:dyDescent="0.2">
      <c r="A394" s="50">
        <v>56431</v>
      </c>
      <c r="B394" s="36"/>
      <c r="C394" s="37">
        <f t="shared" si="136"/>
        <v>388</v>
      </c>
      <c r="D394" s="48">
        <f t="shared" si="137"/>
        <v>8.0000000000000002E-3</v>
      </c>
      <c r="E394" s="48">
        <f t="shared" si="137"/>
        <v>1.00094E-2</v>
      </c>
      <c r="F394" s="48">
        <f t="shared" si="126"/>
        <v>1.8009400000000002E-2</v>
      </c>
      <c r="G394" s="38">
        <f t="shared" si="138"/>
        <v>445.191124852916</v>
      </c>
      <c r="H394" s="39">
        <f t="shared" si="139"/>
        <v>57.954684427166676</v>
      </c>
      <c r="I394" s="39">
        <f t="shared" si="140"/>
        <v>387.23644042574932</v>
      </c>
      <c r="J394" s="39">
        <v>0</v>
      </c>
      <c r="K394" s="40">
        <f t="shared" si="141"/>
        <v>38229.050000000003</v>
      </c>
      <c r="L394" s="39">
        <f t="shared" si="134"/>
        <v>229.43809292136018</v>
      </c>
      <c r="M394" s="36"/>
      <c r="N394" s="37">
        <f t="shared" si="142"/>
        <v>388</v>
      </c>
      <c r="O394" s="48">
        <f t="shared" si="143"/>
        <v>8.0000000000000002E-3</v>
      </c>
      <c r="P394" s="48">
        <f t="shared" si="143"/>
        <v>3.703E-2</v>
      </c>
      <c r="Q394" s="48">
        <f t="shared" si="127"/>
        <v>4.5030000000000001E-2</v>
      </c>
      <c r="R394" s="38">
        <f t="shared" si="144"/>
        <v>674.62921777427619</v>
      </c>
      <c r="S394" s="39">
        <f t="shared" si="135"/>
        <v>198.43114930000002</v>
      </c>
      <c r="T394" s="39">
        <f t="shared" si="145"/>
        <v>476.19806847427623</v>
      </c>
      <c r="U394" s="39">
        <f t="shared" si="146"/>
        <v>0</v>
      </c>
      <c r="V394" s="40">
        <f t="shared" si="147"/>
        <v>52403.519999999997</v>
      </c>
    </row>
    <row r="395" spans="1:22" x14ac:dyDescent="0.2">
      <c r="A395" s="50">
        <v>56462</v>
      </c>
      <c r="B395" s="36"/>
      <c r="C395" s="37">
        <f t="shared" si="136"/>
        <v>389</v>
      </c>
      <c r="D395" s="48">
        <f t="shared" si="137"/>
        <v>8.0000000000000002E-3</v>
      </c>
      <c r="E395" s="48">
        <f t="shared" si="137"/>
        <v>1.00094E-2</v>
      </c>
      <c r="F395" s="48">
        <f t="shared" si="126"/>
        <v>1.8009400000000002E-2</v>
      </c>
      <c r="G395" s="38">
        <f t="shared" si="138"/>
        <v>445.19108340038929</v>
      </c>
      <c r="H395" s="39">
        <f t="shared" si="139"/>
        <v>57.37352108916668</v>
      </c>
      <c r="I395" s="39">
        <f t="shared" si="140"/>
        <v>387.81756231122262</v>
      </c>
      <c r="J395" s="39">
        <v>0</v>
      </c>
      <c r="K395" s="40">
        <f t="shared" si="141"/>
        <v>37841.230000000003</v>
      </c>
      <c r="L395" s="39">
        <f t="shared" si="134"/>
        <v>229.43810950793045</v>
      </c>
      <c r="M395" s="36"/>
      <c r="N395" s="37">
        <f t="shared" si="142"/>
        <v>389</v>
      </c>
      <c r="O395" s="48">
        <f t="shared" si="143"/>
        <v>8.0000000000000002E-3</v>
      </c>
      <c r="P395" s="48">
        <f t="shared" si="143"/>
        <v>3.703E-2</v>
      </c>
      <c r="Q395" s="48">
        <f t="shared" si="127"/>
        <v>4.5030000000000001E-2</v>
      </c>
      <c r="R395" s="38">
        <f t="shared" si="144"/>
        <v>674.62919290831974</v>
      </c>
      <c r="S395" s="39">
        <f t="shared" si="135"/>
        <v>196.6442088</v>
      </c>
      <c r="T395" s="39">
        <f t="shared" si="145"/>
        <v>477.98498410831979</v>
      </c>
      <c r="U395" s="39">
        <f t="shared" si="146"/>
        <v>0</v>
      </c>
      <c r="V395" s="40">
        <f t="shared" si="147"/>
        <v>51925.54</v>
      </c>
    </row>
    <row r="396" spans="1:22" x14ac:dyDescent="0.2">
      <c r="A396" s="50">
        <v>56493</v>
      </c>
      <c r="B396" s="36"/>
      <c r="C396" s="37">
        <f t="shared" si="136"/>
        <v>390</v>
      </c>
      <c r="D396" s="48">
        <f t="shared" si="137"/>
        <v>8.0000000000000002E-3</v>
      </c>
      <c r="E396" s="48">
        <f t="shared" si="137"/>
        <v>1.00094E-2</v>
      </c>
      <c r="F396" s="48">
        <f t="shared" si="126"/>
        <v>1.8009400000000002E-2</v>
      </c>
      <c r="G396" s="38">
        <f t="shared" si="138"/>
        <v>445.19105472169053</v>
      </c>
      <c r="H396" s="39">
        <f t="shared" si="139"/>
        <v>56.791487296833346</v>
      </c>
      <c r="I396" s="39">
        <f t="shared" si="140"/>
        <v>388.3995674248572</v>
      </c>
      <c r="J396" s="39">
        <v>0</v>
      </c>
      <c r="K396" s="40">
        <f t="shared" si="141"/>
        <v>37452.83</v>
      </c>
      <c r="L396" s="39">
        <f t="shared" si="134"/>
        <v>229.43820294137799</v>
      </c>
      <c r="M396" s="36"/>
      <c r="N396" s="37">
        <f t="shared" si="142"/>
        <v>390</v>
      </c>
      <c r="O396" s="48">
        <f t="shared" si="143"/>
        <v>8.0000000000000002E-3</v>
      </c>
      <c r="P396" s="48">
        <f t="shared" si="143"/>
        <v>3.703E-2</v>
      </c>
      <c r="Q396" s="48">
        <f t="shared" si="127"/>
        <v>4.5030000000000001E-2</v>
      </c>
      <c r="R396" s="38">
        <f t="shared" si="144"/>
        <v>674.62925766306853</v>
      </c>
      <c r="S396" s="39">
        <f t="shared" si="135"/>
        <v>194.85058885000001</v>
      </c>
      <c r="T396" s="39">
        <f t="shared" si="145"/>
        <v>479.77866881306852</v>
      </c>
      <c r="U396" s="39">
        <f t="shared" si="146"/>
        <v>0</v>
      </c>
      <c r="V396" s="40">
        <f t="shared" si="147"/>
        <v>51445.760000000002</v>
      </c>
    </row>
    <row r="397" spans="1:22" x14ac:dyDescent="0.2">
      <c r="A397" s="50">
        <v>56523</v>
      </c>
      <c r="B397" s="36"/>
      <c r="C397" s="37">
        <f t="shared" si="136"/>
        <v>391</v>
      </c>
      <c r="D397" s="48">
        <f t="shared" si="137"/>
        <v>8.0000000000000002E-3</v>
      </c>
      <c r="E397" s="48">
        <f t="shared" si="137"/>
        <v>1.00094E-2</v>
      </c>
      <c r="F397" s="48">
        <f t="shared" si="126"/>
        <v>1.8009400000000002E-2</v>
      </c>
      <c r="G397" s="38">
        <f t="shared" si="138"/>
        <v>445.19104957979386</v>
      </c>
      <c r="H397" s="39">
        <f t="shared" si="139"/>
        <v>56.208583050166673</v>
      </c>
      <c r="I397" s="39">
        <f t="shared" si="140"/>
        <v>388.98246652962717</v>
      </c>
      <c r="J397" s="39">
        <v>0</v>
      </c>
      <c r="K397" s="40">
        <f t="shared" si="141"/>
        <v>37063.85</v>
      </c>
      <c r="L397" s="39">
        <f t="shared" si="134"/>
        <v>229.43819062687743</v>
      </c>
      <c r="M397" s="36"/>
      <c r="N397" s="37">
        <f t="shared" si="142"/>
        <v>391</v>
      </c>
      <c r="O397" s="48">
        <f t="shared" si="143"/>
        <v>8.0000000000000002E-3</v>
      </c>
      <c r="P397" s="48">
        <f t="shared" si="143"/>
        <v>3.703E-2</v>
      </c>
      <c r="Q397" s="48">
        <f t="shared" si="127"/>
        <v>4.5030000000000001E-2</v>
      </c>
      <c r="R397" s="38">
        <f t="shared" si="144"/>
        <v>674.62924020667128</v>
      </c>
      <c r="S397" s="39">
        <f t="shared" si="135"/>
        <v>193.05021440000002</v>
      </c>
      <c r="T397" s="39">
        <f t="shared" si="145"/>
        <v>481.57902580667121</v>
      </c>
      <c r="U397" s="39">
        <f t="shared" si="146"/>
        <v>0</v>
      </c>
      <c r="V397" s="40">
        <f t="shared" si="147"/>
        <v>50964.18</v>
      </c>
    </row>
    <row r="398" spans="1:22" x14ac:dyDescent="0.2">
      <c r="A398" s="50">
        <v>56554</v>
      </c>
      <c r="B398" s="36"/>
      <c r="C398" s="37">
        <f t="shared" si="136"/>
        <v>392</v>
      </c>
      <c r="D398" s="48">
        <f t="shared" si="137"/>
        <v>8.0000000000000002E-3</v>
      </c>
      <c r="E398" s="48">
        <f t="shared" si="137"/>
        <v>1.00094E-2</v>
      </c>
      <c r="F398" s="48">
        <f t="shared" si="126"/>
        <v>1.8009400000000002E-2</v>
      </c>
      <c r="G398" s="38">
        <f t="shared" si="138"/>
        <v>445.19107920642421</v>
      </c>
      <c r="H398" s="39">
        <f t="shared" si="139"/>
        <v>55.62480834916667</v>
      </c>
      <c r="I398" s="39">
        <f t="shared" si="140"/>
        <v>389.56627085725756</v>
      </c>
      <c r="J398" s="39">
        <v>0</v>
      </c>
      <c r="K398" s="40">
        <f t="shared" si="141"/>
        <v>36674.28</v>
      </c>
      <c r="L398" s="39">
        <f t="shared" si="134"/>
        <v>229.43814810453694</v>
      </c>
      <c r="M398" s="36"/>
      <c r="N398" s="37">
        <f t="shared" si="142"/>
        <v>392</v>
      </c>
      <c r="O398" s="48">
        <f t="shared" si="143"/>
        <v>8.0000000000000002E-3</v>
      </c>
      <c r="P398" s="48">
        <f t="shared" si="143"/>
        <v>3.703E-2</v>
      </c>
      <c r="Q398" s="48">
        <f t="shared" si="127"/>
        <v>4.5030000000000001E-2</v>
      </c>
      <c r="R398" s="38">
        <f t="shared" si="144"/>
        <v>674.62922731096114</v>
      </c>
      <c r="S398" s="39">
        <f t="shared" si="135"/>
        <v>191.24308545000005</v>
      </c>
      <c r="T398" s="39">
        <f t="shared" si="145"/>
        <v>483.38614186096112</v>
      </c>
      <c r="U398" s="39">
        <f t="shared" si="146"/>
        <v>0</v>
      </c>
      <c r="V398" s="40">
        <f t="shared" si="147"/>
        <v>50480.79</v>
      </c>
    </row>
    <row r="399" spans="1:22" x14ac:dyDescent="0.2">
      <c r="A399" s="50">
        <v>56584</v>
      </c>
      <c r="B399" s="36"/>
      <c r="C399" s="37">
        <f t="shared" si="136"/>
        <v>393</v>
      </c>
      <c r="D399" s="48">
        <f t="shared" si="137"/>
        <v>8.0000000000000002E-3</v>
      </c>
      <c r="E399" s="48">
        <f t="shared" si="137"/>
        <v>1.00094E-2</v>
      </c>
      <c r="F399" s="48">
        <f t="shared" si="126"/>
        <v>1.8009400000000002E-2</v>
      </c>
      <c r="G399" s="38">
        <f t="shared" si="138"/>
        <v>445.19103393816221</v>
      </c>
      <c r="H399" s="39">
        <f t="shared" si="139"/>
        <v>55.040148186000003</v>
      </c>
      <c r="I399" s="39">
        <f t="shared" si="140"/>
        <v>390.1508857521622</v>
      </c>
      <c r="J399" s="39">
        <v>0</v>
      </c>
      <c r="K399" s="40">
        <f t="shared" si="141"/>
        <v>36284.129999999997</v>
      </c>
      <c r="L399" s="39">
        <f t="shared" si="134"/>
        <v>229.4381418123308</v>
      </c>
      <c r="M399" s="36"/>
      <c r="N399" s="37">
        <f t="shared" si="142"/>
        <v>393</v>
      </c>
      <c r="O399" s="48">
        <f t="shared" si="143"/>
        <v>8.0000000000000002E-3</v>
      </c>
      <c r="P399" s="48">
        <f t="shared" si="143"/>
        <v>3.703E-2</v>
      </c>
      <c r="Q399" s="48">
        <f t="shared" si="127"/>
        <v>4.5030000000000001E-2</v>
      </c>
      <c r="R399" s="38">
        <f t="shared" si="144"/>
        <v>674.629175750493</v>
      </c>
      <c r="S399" s="39">
        <f t="shared" si="135"/>
        <v>189.42916447500002</v>
      </c>
      <c r="T399" s="39">
        <f t="shared" si="145"/>
        <v>485.20001127549301</v>
      </c>
      <c r="U399" s="39">
        <f t="shared" si="146"/>
        <v>0</v>
      </c>
      <c r="V399" s="40">
        <f t="shared" si="147"/>
        <v>49995.59</v>
      </c>
    </row>
    <row r="400" spans="1:22" x14ac:dyDescent="0.2">
      <c r="A400" s="50">
        <v>56615</v>
      </c>
      <c r="B400" s="36"/>
      <c r="C400" s="37">
        <f t="shared" si="136"/>
        <v>394</v>
      </c>
      <c r="D400" s="48">
        <f t="shared" si="137"/>
        <v>8.0000000000000002E-3</v>
      </c>
      <c r="E400" s="48">
        <f t="shared" si="137"/>
        <v>1.00094E-2</v>
      </c>
      <c r="F400" s="48">
        <f t="shared" si="126"/>
        <v>1.8009400000000002E-2</v>
      </c>
      <c r="G400" s="38">
        <f t="shared" si="138"/>
        <v>445.19104480596951</v>
      </c>
      <c r="H400" s="39">
        <f t="shared" si="139"/>
        <v>54.454617568499998</v>
      </c>
      <c r="I400" s="39">
        <f t="shared" si="140"/>
        <v>390.73642723746951</v>
      </c>
      <c r="J400" s="39">
        <v>0</v>
      </c>
      <c r="K400" s="40">
        <f t="shared" si="141"/>
        <v>35893.39</v>
      </c>
      <c r="L400" s="39">
        <f t="shared" si="134"/>
        <v>229.43813109667241</v>
      </c>
      <c r="M400" s="36"/>
      <c r="N400" s="37">
        <f t="shared" si="142"/>
        <v>394</v>
      </c>
      <c r="O400" s="48">
        <f t="shared" si="143"/>
        <v>8.0000000000000002E-3</v>
      </c>
      <c r="P400" s="48">
        <f t="shared" si="143"/>
        <v>3.703E-2</v>
      </c>
      <c r="Q400" s="48">
        <f t="shared" si="127"/>
        <v>4.5030000000000001E-2</v>
      </c>
      <c r="R400" s="38">
        <f t="shared" si="144"/>
        <v>674.62917590264192</v>
      </c>
      <c r="S400" s="39">
        <f t="shared" si="135"/>
        <v>187.60845147500001</v>
      </c>
      <c r="T400" s="39">
        <f t="shared" si="145"/>
        <v>487.02072442764188</v>
      </c>
      <c r="U400" s="39">
        <f t="shared" si="146"/>
        <v>0</v>
      </c>
      <c r="V400" s="40">
        <f t="shared" si="147"/>
        <v>49508.57</v>
      </c>
    </row>
    <row r="401" spans="1:22" x14ac:dyDescent="0.2">
      <c r="A401" s="50">
        <v>56646</v>
      </c>
      <c r="B401" s="36"/>
      <c r="C401" s="37">
        <f t="shared" si="136"/>
        <v>395</v>
      </c>
      <c r="D401" s="48">
        <f t="shared" si="137"/>
        <v>8.0000000000000002E-3</v>
      </c>
      <c r="E401" s="48">
        <f t="shared" si="137"/>
        <v>1.00094E-2</v>
      </c>
      <c r="F401" s="48">
        <f t="shared" si="126"/>
        <v>1.8009400000000002E-2</v>
      </c>
      <c r="G401" s="38">
        <f t="shared" si="138"/>
        <v>445.19100049246987</v>
      </c>
      <c r="H401" s="39">
        <f t="shared" si="139"/>
        <v>53.868201488833336</v>
      </c>
      <c r="I401" s="39">
        <f t="shared" si="140"/>
        <v>391.32279900363653</v>
      </c>
      <c r="J401" s="39">
        <v>0</v>
      </c>
      <c r="K401" s="40">
        <f t="shared" si="141"/>
        <v>35502.07</v>
      </c>
      <c r="L401" s="39">
        <f t="shared" si="134"/>
        <v>229.43818528159494</v>
      </c>
      <c r="M401" s="36"/>
      <c r="N401" s="37">
        <f t="shared" si="142"/>
        <v>395</v>
      </c>
      <c r="O401" s="48">
        <f t="shared" si="143"/>
        <v>8.0000000000000002E-3</v>
      </c>
      <c r="P401" s="48">
        <f t="shared" si="143"/>
        <v>3.703E-2</v>
      </c>
      <c r="Q401" s="48">
        <f t="shared" si="127"/>
        <v>4.5030000000000001E-2</v>
      </c>
      <c r="R401" s="38">
        <f t="shared" si="144"/>
        <v>674.62918577406481</v>
      </c>
      <c r="S401" s="39">
        <f t="shared" si="135"/>
        <v>185.78090892500001</v>
      </c>
      <c r="T401" s="39">
        <f t="shared" si="145"/>
        <v>488.84827684906486</v>
      </c>
      <c r="U401" s="39">
        <f t="shared" si="146"/>
        <v>0</v>
      </c>
      <c r="V401" s="40">
        <f t="shared" si="147"/>
        <v>49019.72</v>
      </c>
    </row>
    <row r="402" spans="1:22" x14ac:dyDescent="0.2">
      <c r="A402" s="50">
        <v>56674</v>
      </c>
      <c r="B402" s="36"/>
      <c r="C402" s="41">
        <f t="shared" si="136"/>
        <v>396</v>
      </c>
      <c r="D402" s="42">
        <f t="shared" si="137"/>
        <v>8.0000000000000002E-3</v>
      </c>
      <c r="E402" s="42">
        <f t="shared" si="137"/>
        <v>1.00094E-2</v>
      </c>
      <c r="F402" s="42">
        <f t="shared" si="126"/>
        <v>1.8009400000000002E-2</v>
      </c>
      <c r="G402" s="43">
        <f t="shared" si="138"/>
        <v>445.19103559158737</v>
      </c>
      <c r="H402" s="44">
        <f t="shared" si="139"/>
        <v>53.280914954833335</v>
      </c>
      <c r="I402" s="44">
        <f t="shared" si="140"/>
        <v>391.91012063675402</v>
      </c>
      <c r="J402" s="44">
        <v>0</v>
      </c>
      <c r="K402" s="45">
        <f t="shared" si="141"/>
        <v>35110.160000000003</v>
      </c>
      <c r="L402" s="39">
        <f t="shared" si="134"/>
        <v>229.43812646777917</v>
      </c>
      <c r="M402" s="36"/>
      <c r="N402" s="41">
        <f t="shared" si="142"/>
        <v>396</v>
      </c>
      <c r="O402" s="42">
        <f t="shared" si="143"/>
        <v>8.0000000000000002E-3</v>
      </c>
      <c r="P402" s="42">
        <f t="shared" si="143"/>
        <v>3.703E-2</v>
      </c>
      <c r="Q402" s="42">
        <f t="shared" si="127"/>
        <v>4.5030000000000001E-2</v>
      </c>
      <c r="R402" s="43">
        <f t="shared" si="144"/>
        <v>674.62916205936654</v>
      </c>
      <c r="S402" s="44">
        <f t="shared" si="135"/>
        <v>183.94649930000003</v>
      </c>
      <c r="T402" s="44">
        <f t="shared" si="145"/>
        <v>490.68266275936656</v>
      </c>
      <c r="U402" s="44">
        <f t="shared" si="146"/>
        <v>0</v>
      </c>
      <c r="V402" s="45">
        <f t="shared" si="147"/>
        <v>48529.04</v>
      </c>
    </row>
    <row r="403" spans="1:22" x14ac:dyDescent="0.2">
      <c r="A403" s="50">
        <v>56705</v>
      </c>
      <c r="B403" s="36">
        <v>34</v>
      </c>
      <c r="C403" s="37">
        <f t="shared" si="136"/>
        <v>397</v>
      </c>
      <c r="D403" s="48">
        <f t="shared" si="137"/>
        <v>8.0000000000000002E-3</v>
      </c>
      <c r="E403" s="48">
        <f t="shared" si="137"/>
        <v>1.00094E-2</v>
      </c>
      <c r="F403" s="48">
        <f t="shared" ref="F403:F466" si="148">D403+E403</f>
        <v>1.8009400000000002E-2</v>
      </c>
      <c r="G403" s="38">
        <f t="shared" si="138"/>
        <v>445.19103712124161</v>
      </c>
      <c r="H403" s="39">
        <f t="shared" si="139"/>
        <v>52.692742958666678</v>
      </c>
      <c r="I403" s="39">
        <f t="shared" si="140"/>
        <v>392.49829416257495</v>
      </c>
      <c r="J403" s="39">
        <v>0</v>
      </c>
      <c r="K403" s="40">
        <f t="shared" si="141"/>
        <v>34717.660000000003</v>
      </c>
      <c r="L403" s="39">
        <f t="shared" si="134"/>
        <v>229.43816195462523</v>
      </c>
      <c r="M403" s="36">
        <v>34</v>
      </c>
      <c r="N403" s="37">
        <f t="shared" si="142"/>
        <v>397</v>
      </c>
      <c r="O403" s="48">
        <f t="shared" si="143"/>
        <v>8.0000000000000002E-3</v>
      </c>
      <c r="P403" s="48">
        <f t="shared" si="143"/>
        <v>3.703E-2</v>
      </c>
      <c r="Q403" s="48">
        <f t="shared" ref="Q403:Q466" si="149">O403+P403</f>
        <v>4.5030000000000001E-2</v>
      </c>
      <c r="R403" s="38">
        <f t="shared" si="144"/>
        <v>674.62919907586684</v>
      </c>
      <c r="S403" s="39">
        <f t="shared" si="135"/>
        <v>182.10522260000005</v>
      </c>
      <c r="T403" s="39">
        <f t="shared" si="145"/>
        <v>492.52397647586685</v>
      </c>
      <c r="U403" s="39">
        <f t="shared" si="146"/>
        <v>0</v>
      </c>
      <c r="V403" s="40">
        <f t="shared" si="147"/>
        <v>48036.52</v>
      </c>
    </row>
    <row r="404" spans="1:22" x14ac:dyDescent="0.2">
      <c r="A404" s="50">
        <v>56735</v>
      </c>
      <c r="B404" s="36"/>
      <c r="C404" s="37">
        <f t="shared" si="136"/>
        <v>398</v>
      </c>
      <c r="D404" s="48">
        <f t="shared" si="137"/>
        <v>8.0000000000000002E-3</v>
      </c>
      <c r="E404" s="48">
        <f t="shared" si="137"/>
        <v>1.00094E-2</v>
      </c>
      <c r="F404" s="48">
        <f t="shared" si="148"/>
        <v>1.8009400000000002E-2</v>
      </c>
      <c r="G404" s="38">
        <f t="shared" si="138"/>
        <v>445.19101524697089</v>
      </c>
      <c r="H404" s="39">
        <f t="shared" si="139"/>
        <v>52.103685500333341</v>
      </c>
      <c r="I404" s="39">
        <f t="shared" si="140"/>
        <v>393.08732974663752</v>
      </c>
      <c r="J404" s="39">
        <v>0</v>
      </c>
      <c r="K404" s="40">
        <f t="shared" si="141"/>
        <v>34324.57</v>
      </c>
      <c r="L404" s="39">
        <f t="shared" si="134"/>
        <v>229.43823967488447</v>
      </c>
      <c r="M404" s="36"/>
      <c r="N404" s="37">
        <f t="shared" si="142"/>
        <v>398</v>
      </c>
      <c r="O404" s="48">
        <f t="shared" si="143"/>
        <v>8.0000000000000002E-3</v>
      </c>
      <c r="P404" s="48">
        <f t="shared" si="143"/>
        <v>3.703E-2</v>
      </c>
      <c r="Q404" s="48">
        <f t="shared" si="149"/>
        <v>4.5030000000000001E-2</v>
      </c>
      <c r="R404" s="38">
        <f t="shared" si="144"/>
        <v>674.62925492185536</v>
      </c>
      <c r="S404" s="39">
        <f t="shared" si="135"/>
        <v>180.2570413</v>
      </c>
      <c r="T404" s="39">
        <f t="shared" si="145"/>
        <v>494.37221362185534</v>
      </c>
      <c r="U404" s="39">
        <f t="shared" si="146"/>
        <v>0</v>
      </c>
      <c r="V404" s="40">
        <f t="shared" si="147"/>
        <v>47542.15</v>
      </c>
    </row>
    <row r="405" spans="1:22" x14ac:dyDescent="0.2">
      <c r="A405" s="50">
        <v>56766</v>
      </c>
      <c r="B405" s="36"/>
      <c r="C405" s="37">
        <f t="shared" si="136"/>
        <v>399</v>
      </c>
      <c r="D405" s="48">
        <f t="shared" si="137"/>
        <v>8.0000000000000002E-3</v>
      </c>
      <c r="E405" s="48">
        <f t="shared" si="137"/>
        <v>1.00094E-2</v>
      </c>
      <c r="F405" s="48">
        <f t="shared" si="148"/>
        <v>1.8009400000000002E-2</v>
      </c>
      <c r="G405" s="38">
        <f t="shared" si="138"/>
        <v>445.190980613683</v>
      </c>
      <c r="H405" s="39">
        <f t="shared" si="139"/>
        <v>51.513742579833341</v>
      </c>
      <c r="I405" s="39">
        <f t="shared" si="140"/>
        <v>393.67723803384968</v>
      </c>
      <c r="J405" s="39">
        <v>0</v>
      </c>
      <c r="K405" s="40">
        <f t="shared" si="141"/>
        <v>33930.89</v>
      </c>
      <c r="L405" s="39">
        <f t="shared" si="134"/>
        <v>229.43830571975423</v>
      </c>
      <c r="M405" s="36"/>
      <c r="N405" s="37">
        <f t="shared" si="142"/>
        <v>399</v>
      </c>
      <c r="O405" s="48">
        <f t="shared" si="143"/>
        <v>8.0000000000000002E-3</v>
      </c>
      <c r="P405" s="48">
        <f t="shared" si="143"/>
        <v>3.703E-2</v>
      </c>
      <c r="Q405" s="48">
        <f t="shared" si="149"/>
        <v>4.5030000000000001E-2</v>
      </c>
      <c r="R405" s="38">
        <f t="shared" si="144"/>
        <v>674.62928633343722</v>
      </c>
      <c r="S405" s="39">
        <f t="shared" si="135"/>
        <v>178.40191787500001</v>
      </c>
      <c r="T405" s="39">
        <f t="shared" si="145"/>
        <v>496.22736845843718</v>
      </c>
      <c r="U405" s="39">
        <f t="shared" si="146"/>
        <v>0</v>
      </c>
      <c r="V405" s="40">
        <f t="shared" si="147"/>
        <v>47045.919999999998</v>
      </c>
    </row>
    <row r="406" spans="1:22" x14ac:dyDescent="0.2">
      <c r="A406" s="50">
        <v>56796</v>
      </c>
      <c r="B406" s="36"/>
      <c r="C406" s="37">
        <f t="shared" si="136"/>
        <v>400</v>
      </c>
      <c r="D406" s="48">
        <f t="shared" si="137"/>
        <v>8.0000000000000002E-3</v>
      </c>
      <c r="E406" s="48">
        <f t="shared" si="137"/>
        <v>1.00094E-2</v>
      </c>
      <c r="F406" s="48">
        <f t="shared" si="148"/>
        <v>1.8009400000000002E-2</v>
      </c>
      <c r="G406" s="38">
        <f t="shared" si="138"/>
        <v>445.19094437524888</v>
      </c>
      <c r="H406" s="39">
        <f t="shared" si="139"/>
        <v>50.922914197166669</v>
      </c>
      <c r="I406" s="39">
        <f t="shared" si="140"/>
        <v>394.2680301780822</v>
      </c>
      <c r="J406" s="39">
        <v>0</v>
      </c>
      <c r="K406" s="40">
        <f t="shared" si="141"/>
        <v>33536.620000000003</v>
      </c>
      <c r="L406" s="39">
        <f t="shared" si="134"/>
        <v>229.43830422239938</v>
      </c>
      <c r="M406" s="36"/>
      <c r="N406" s="37">
        <f t="shared" si="142"/>
        <v>400</v>
      </c>
      <c r="O406" s="48">
        <f t="shared" si="143"/>
        <v>8.0000000000000002E-3</v>
      </c>
      <c r="P406" s="48">
        <f t="shared" si="143"/>
        <v>3.703E-2</v>
      </c>
      <c r="Q406" s="48">
        <f t="shared" si="149"/>
        <v>4.5030000000000001E-2</v>
      </c>
      <c r="R406" s="38">
        <f t="shared" si="144"/>
        <v>674.62924859764826</v>
      </c>
      <c r="S406" s="39">
        <f t="shared" si="135"/>
        <v>176.53981480000002</v>
      </c>
      <c r="T406" s="39">
        <f t="shared" si="145"/>
        <v>498.08943379764827</v>
      </c>
      <c r="U406" s="39">
        <f t="shared" si="146"/>
        <v>0</v>
      </c>
      <c r="V406" s="40">
        <f t="shared" si="147"/>
        <v>46547.83</v>
      </c>
    </row>
    <row r="407" spans="1:22" x14ac:dyDescent="0.2">
      <c r="A407" s="50">
        <v>56827</v>
      </c>
      <c r="B407" s="36"/>
      <c r="C407" s="37">
        <f t="shared" si="136"/>
        <v>401</v>
      </c>
      <c r="D407" s="48">
        <f t="shared" si="137"/>
        <v>8.0000000000000002E-3</v>
      </c>
      <c r="E407" s="48">
        <f t="shared" si="137"/>
        <v>1.00094E-2</v>
      </c>
      <c r="F407" s="48">
        <f t="shared" si="148"/>
        <v>1.8009400000000002E-2</v>
      </c>
      <c r="G407" s="38">
        <f t="shared" si="138"/>
        <v>445.19091822631594</v>
      </c>
      <c r="H407" s="39">
        <f t="shared" si="139"/>
        <v>50.33120035233334</v>
      </c>
      <c r="I407" s="39">
        <f t="shared" si="140"/>
        <v>394.85971787398262</v>
      </c>
      <c r="J407" s="39">
        <v>0</v>
      </c>
      <c r="K407" s="40">
        <f t="shared" si="141"/>
        <v>33141.760000000002</v>
      </c>
      <c r="L407" s="39">
        <f t="shared" si="134"/>
        <v>229.43832216522128</v>
      </c>
      <c r="M407" s="36"/>
      <c r="N407" s="37">
        <f t="shared" si="142"/>
        <v>401</v>
      </c>
      <c r="O407" s="48">
        <f t="shared" si="143"/>
        <v>8.0000000000000002E-3</v>
      </c>
      <c r="P407" s="48">
        <f t="shared" si="143"/>
        <v>3.703E-2</v>
      </c>
      <c r="Q407" s="48">
        <f t="shared" si="149"/>
        <v>4.5030000000000001E-2</v>
      </c>
      <c r="R407" s="38">
        <f t="shared" si="144"/>
        <v>674.62924039153722</v>
      </c>
      <c r="S407" s="39">
        <f t="shared" si="135"/>
        <v>174.67073207500002</v>
      </c>
      <c r="T407" s="39">
        <f t="shared" si="145"/>
        <v>499.95850831653723</v>
      </c>
      <c r="U407" s="39">
        <f t="shared" si="146"/>
        <v>0</v>
      </c>
      <c r="V407" s="40">
        <f t="shared" si="147"/>
        <v>46047.87</v>
      </c>
    </row>
    <row r="408" spans="1:22" x14ac:dyDescent="0.2">
      <c r="A408" s="50">
        <v>56858</v>
      </c>
      <c r="B408" s="36"/>
      <c r="C408" s="37">
        <f t="shared" si="136"/>
        <v>402</v>
      </c>
      <c r="D408" s="48">
        <f t="shared" si="137"/>
        <v>8.0000000000000002E-3</v>
      </c>
      <c r="E408" s="48">
        <f t="shared" si="137"/>
        <v>1.00094E-2</v>
      </c>
      <c r="F408" s="48">
        <f t="shared" si="148"/>
        <v>1.8009400000000002E-2</v>
      </c>
      <c r="G408" s="38">
        <f t="shared" si="138"/>
        <v>445.19091443653724</v>
      </c>
      <c r="H408" s="39">
        <f t="shared" si="139"/>
        <v>49.73860104533334</v>
      </c>
      <c r="I408" s="39">
        <f t="shared" si="140"/>
        <v>395.45231339120392</v>
      </c>
      <c r="J408" s="39">
        <v>0</v>
      </c>
      <c r="K408" s="40">
        <f t="shared" si="141"/>
        <v>32746.31</v>
      </c>
      <c r="L408" s="39">
        <f t="shared" si="134"/>
        <v>229.43830410093278</v>
      </c>
      <c r="M408" s="36"/>
      <c r="N408" s="37">
        <f t="shared" si="142"/>
        <v>402</v>
      </c>
      <c r="O408" s="48">
        <f t="shared" si="143"/>
        <v>8.0000000000000002E-3</v>
      </c>
      <c r="P408" s="48">
        <f t="shared" si="143"/>
        <v>3.703E-2</v>
      </c>
      <c r="Q408" s="48">
        <f t="shared" si="149"/>
        <v>4.5030000000000001E-2</v>
      </c>
      <c r="R408" s="38">
        <f t="shared" si="144"/>
        <v>674.62921853747002</v>
      </c>
      <c r="S408" s="39">
        <f t="shared" si="135"/>
        <v>172.79463217500003</v>
      </c>
      <c r="T408" s="39">
        <f t="shared" si="145"/>
        <v>501.83458636246996</v>
      </c>
      <c r="U408" s="39">
        <f t="shared" si="146"/>
        <v>0</v>
      </c>
      <c r="V408" s="40">
        <f t="shared" si="147"/>
        <v>45546.04</v>
      </c>
    </row>
    <row r="409" spans="1:22" x14ac:dyDescent="0.2">
      <c r="A409" s="50">
        <v>56888</v>
      </c>
      <c r="B409" s="36"/>
      <c r="C409" s="37">
        <f t="shared" si="136"/>
        <v>403</v>
      </c>
      <c r="D409" s="48">
        <f t="shared" ref="D409:E424" si="150">D408</f>
        <v>8.0000000000000002E-3</v>
      </c>
      <c r="E409" s="48">
        <f t="shared" si="150"/>
        <v>1.00094E-2</v>
      </c>
      <c r="F409" s="48">
        <f t="shared" si="148"/>
        <v>1.8009400000000002E-2</v>
      </c>
      <c r="G409" s="38">
        <f t="shared" si="138"/>
        <v>445.190945887434</v>
      </c>
      <c r="H409" s="39">
        <f t="shared" si="139"/>
        <v>49.145116276166668</v>
      </c>
      <c r="I409" s="39">
        <f t="shared" si="140"/>
        <v>396.04582961126732</v>
      </c>
      <c r="J409" s="39">
        <v>0</v>
      </c>
      <c r="K409" s="40">
        <f t="shared" si="141"/>
        <v>32350.26</v>
      </c>
      <c r="L409" s="39">
        <f t="shared" si="134"/>
        <v>229.43834058337194</v>
      </c>
      <c r="M409" s="36"/>
      <c r="N409" s="37">
        <f t="shared" si="142"/>
        <v>403</v>
      </c>
      <c r="O409" s="48">
        <f t="shared" ref="O409:P424" si="151">O408</f>
        <v>8.0000000000000002E-3</v>
      </c>
      <c r="P409" s="48">
        <f t="shared" si="151"/>
        <v>3.703E-2</v>
      </c>
      <c r="Q409" s="48">
        <f t="shared" si="149"/>
        <v>4.5030000000000001E-2</v>
      </c>
      <c r="R409" s="38">
        <f t="shared" si="144"/>
        <v>674.62928647080594</v>
      </c>
      <c r="S409" s="39">
        <f t="shared" si="135"/>
        <v>170.9115151</v>
      </c>
      <c r="T409" s="39">
        <f t="shared" si="145"/>
        <v>503.71777137080591</v>
      </c>
      <c r="U409" s="39">
        <f t="shared" si="146"/>
        <v>0</v>
      </c>
      <c r="V409" s="40">
        <f t="shared" si="147"/>
        <v>45042.32</v>
      </c>
    </row>
    <row r="410" spans="1:22" x14ac:dyDescent="0.2">
      <c r="A410" s="50">
        <v>56919</v>
      </c>
      <c r="B410" s="36"/>
      <c r="C410" s="37">
        <f t="shared" si="136"/>
        <v>404</v>
      </c>
      <c r="D410" s="48">
        <f t="shared" si="150"/>
        <v>8.0000000000000002E-3</v>
      </c>
      <c r="E410" s="48">
        <f t="shared" si="150"/>
        <v>1.00094E-2</v>
      </c>
      <c r="F410" s="48">
        <f t="shared" si="148"/>
        <v>1.8009400000000002E-2</v>
      </c>
      <c r="G410" s="38">
        <f t="shared" si="138"/>
        <v>445.1908884962703</v>
      </c>
      <c r="H410" s="39">
        <f t="shared" si="139"/>
        <v>48.550731036999998</v>
      </c>
      <c r="I410" s="39">
        <f t="shared" si="140"/>
        <v>396.64015745927031</v>
      </c>
      <c r="J410" s="39">
        <v>0</v>
      </c>
      <c r="K410" s="40">
        <f t="shared" si="141"/>
        <v>31953.62</v>
      </c>
      <c r="L410" s="39">
        <f t="shared" si="134"/>
        <v>229.43836459485078</v>
      </c>
      <c r="M410" s="36"/>
      <c r="N410" s="37">
        <f t="shared" si="142"/>
        <v>404</v>
      </c>
      <c r="O410" s="48">
        <f t="shared" si="151"/>
        <v>8.0000000000000002E-3</v>
      </c>
      <c r="P410" s="48">
        <f t="shared" si="151"/>
        <v>3.703E-2</v>
      </c>
      <c r="Q410" s="48">
        <f t="shared" si="149"/>
        <v>4.5030000000000001E-2</v>
      </c>
      <c r="R410" s="38">
        <f t="shared" si="144"/>
        <v>674.62925309112109</v>
      </c>
      <c r="S410" s="39">
        <f t="shared" si="135"/>
        <v>169.02130580000002</v>
      </c>
      <c r="T410" s="39">
        <f t="shared" si="145"/>
        <v>505.60794729112109</v>
      </c>
      <c r="U410" s="39">
        <f t="shared" si="146"/>
        <v>0</v>
      </c>
      <c r="V410" s="40">
        <f t="shared" si="147"/>
        <v>44536.71</v>
      </c>
    </row>
    <row r="411" spans="1:22" x14ac:dyDescent="0.2">
      <c r="A411" s="50">
        <v>56949</v>
      </c>
      <c r="B411" s="36"/>
      <c r="C411" s="37">
        <f t="shared" si="136"/>
        <v>405</v>
      </c>
      <c r="D411" s="48">
        <f t="shared" si="150"/>
        <v>8.0000000000000002E-3</v>
      </c>
      <c r="E411" s="48">
        <f t="shared" si="150"/>
        <v>1.00094E-2</v>
      </c>
      <c r="F411" s="48">
        <f t="shared" si="148"/>
        <v>1.8009400000000002E-2</v>
      </c>
      <c r="G411" s="38">
        <f t="shared" si="138"/>
        <v>445.19089069005719</v>
      </c>
      <c r="H411" s="39">
        <f t="shared" si="139"/>
        <v>47.955460335666672</v>
      </c>
      <c r="I411" s="39">
        <f t="shared" si="140"/>
        <v>397.23543035439053</v>
      </c>
      <c r="J411" s="39">
        <v>0</v>
      </c>
      <c r="K411" s="40">
        <f t="shared" si="141"/>
        <v>31556.38</v>
      </c>
      <c r="L411" s="39">
        <f t="shared" si="134"/>
        <v>229.43833130722265</v>
      </c>
      <c r="M411" s="36"/>
      <c r="N411" s="37">
        <f t="shared" si="142"/>
        <v>405</v>
      </c>
      <c r="O411" s="48">
        <f t="shared" si="151"/>
        <v>8.0000000000000002E-3</v>
      </c>
      <c r="P411" s="48">
        <f t="shared" si="151"/>
        <v>3.703E-2</v>
      </c>
      <c r="Q411" s="48">
        <f t="shared" si="149"/>
        <v>4.5030000000000001E-2</v>
      </c>
      <c r="R411" s="38">
        <f t="shared" si="144"/>
        <v>674.62922199727984</v>
      </c>
      <c r="S411" s="39">
        <f t="shared" si="135"/>
        <v>167.124004275</v>
      </c>
      <c r="T411" s="39">
        <f t="shared" si="145"/>
        <v>507.50521772227984</v>
      </c>
      <c r="U411" s="39">
        <f t="shared" si="146"/>
        <v>0</v>
      </c>
      <c r="V411" s="40">
        <f t="shared" si="147"/>
        <v>44029.2</v>
      </c>
    </row>
    <row r="412" spans="1:22" x14ac:dyDescent="0.2">
      <c r="A412" s="50">
        <v>56980</v>
      </c>
      <c r="B412" s="36"/>
      <c r="C412" s="37">
        <f t="shared" si="136"/>
        <v>406</v>
      </c>
      <c r="D412" s="48">
        <f t="shared" si="150"/>
        <v>8.0000000000000002E-3</v>
      </c>
      <c r="E412" s="48">
        <f t="shared" si="150"/>
        <v>1.00094E-2</v>
      </c>
      <c r="F412" s="48">
        <f t="shared" si="148"/>
        <v>1.8009400000000002E-2</v>
      </c>
      <c r="G412" s="38">
        <f t="shared" si="138"/>
        <v>445.19082622245031</v>
      </c>
      <c r="H412" s="39">
        <f t="shared" si="139"/>
        <v>47.359289164333347</v>
      </c>
      <c r="I412" s="39">
        <f t="shared" si="140"/>
        <v>397.83153705811696</v>
      </c>
      <c r="J412" s="39">
        <v>0</v>
      </c>
      <c r="K412" s="40">
        <f t="shared" si="141"/>
        <v>31158.55</v>
      </c>
      <c r="L412" s="39">
        <f t="shared" si="134"/>
        <v>229.43832249927715</v>
      </c>
      <c r="M412" s="36"/>
      <c r="N412" s="37">
        <f t="shared" si="142"/>
        <v>406</v>
      </c>
      <c r="O412" s="48">
        <f t="shared" si="151"/>
        <v>8.0000000000000002E-3</v>
      </c>
      <c r="P412" s="48">
        <f t="shared" si="151"/>
        <v>3.703E-2</v>
      </c>
      <c r="Q412" s="48">
        <f t="shared" si="149"/>
        <v>4.5030000000000001E-2</v>
      </c>
      <c r="R412" s="38">
        <f t="shared" si="144"/>
        <v>674.62914872172746</v>
      </c>
      <c r="S412" s="39">
        <f t="shared" si="135"/>
        <v>165.219573</v>
      </c>
      <c r="T412" s="39">
        <f t="shared" si="145"/>
        <v>509.40957572172744</v>
      </c>
      <c r="U412" s="39">
        <f t="shared" si="146"/>
        <v>0</v>
      </c>
      <c r="V412" s="40">
        <f t="shared" si="147"/>
        <v>43519.79</v>
      </c>
    </row>
    <row r="413" spans="1:22" x14ac:dyDescent="0.2">
      <c r="A413" s="50">
        <v>57011</v>
      </c>
      <c r="B413" s="36"/>
      <c r="C413" s="37">
        <f t="shared" si="136"/>
        <v>407</v>
      </c>
      <c r="D413" s="48">
        <f t="shared" si="150"/>
        <v>8.0000000000000002E-3</v>
      </c>
      <c r="E413" s="48">
        <f t="shared" si="150"/>
        <v>1.00094E-2</v>
      </c>
      <c r="F413" s="48">
        <f t="shared" si="148"/>
        <v>1.8009400000000002E-2</v>
      </c>
      <c r="G413" s="38">
        <f t="shared" si="138"/>
        <v>445.19084818381259</v>
      </c>
      <c r="H413" s="39">
        <f t="shared" si="139"/>
        <v>46.762232530833337</v>
      </c>
      <c r="I413" s="39">
        <f t="shared" si="140"/>
        <v>398.42861565297926</v>
      </c>
      <c r="J413" s="39">
        <v>0</v>
      </c>
      <c r="K413" s="40">
        <f t="shared" si="141"/>
        <v>30760.12</v>
      </c>
      <c r="L413" s="39">
        <f t="shared" si="134"/>
        <v>229.43829396089563</v>
      </c>
      <c r="M413" s="36"/>
      <c r="N413" s="37">
        <f t="shared" si="142"/>
        <v>407</v>
      </c>
      <c r="O413" s="48">
        <f t="shared" si="151"/>
        <v>8.0000000000000002E-3</v>
      </c>
      <c r="P413" s="48">
        <f t="shared" si="151"/>
        <v>3.703E-2</v>
      </c>
      <c r="Q413" s="48">
        <f t="shared" si="149"/>
        <v>4.5030000000000001E-2</v>
      </c>
      <c r="R413" s="38">
        <f t="shared" si="144"/>
        <v>674.62914214470823</v>
      </c>
      <c r="S413" s="39">
        <f t="shared" si="135"/>
        <v>163.308011975</v>
      </c>
      <c r="T413" s="39">
        <f t="shared" si="145"/>
        <v>511.32113016970823</v>
      </c>
      <c r="U413" s="39">
        <f t="shared" si="146"/>
        <v>0</v>
      </c>
      <c r="V413" s="40">
        <f t="shared" si="147"/>
        <v>43008.47</v>
      </c>
    </row>
    <row r="414" spans="1:22" ht="13.2" thickBot="1" x14ac:dyDescent="0.25">
      <c r="A414" s="50">
        <v>57040</v>
      </c>
      <c r="B414" s="36"/>
      <c r="C414" s="41">
        <f t="shared" si="136"/>
        <v>408</v>
      </c>
      <c r="D414" s="42">
        <f t="shared" si="150"/>
        <v>8.0000000000000002E-3</v>
      </c>
      <c r="E414" s="42">
        <f t="shared" si="150"/>
        <v>1.00094E-2</v>
      </c>
      <c r="F414" s="42">
        <f t="shared" si="148"/>
        <v>1.8009400000000002E-2</v>
      </c>
      <c r="G414" s="43">
        <f t="shared" si="138"/>
        <v>445.19082814817563</v>
      </c>
      <c r="H414" s="44">
        <f t="shared" si="139"/>
        <v>46.16427542733333</v>
      </c>
      <c r="I414" s="44">
        <f t="shared" si="140"/>
        <v>399.02655272084229</v>
      </c>
      <c r="J414" s="44">
        <v>0</v>
      </c>
      <c r="K414" s="45">
        <f t="shared" si="141"/>
        <v>30361.09</v>
      </c>
      <c r="L414" s="39">
        <f t="shared" si="134"/>
        <v>229.43833172433</v>
      </c>
      <c r="M414" s="36"/>
      <c r="N414" s="41">
        <f t="shared" si="142"/>
        <v>408</v>
      </c>
      <c r="O414" s="42">
        <f t="shared" si="151"/>
        <v>8.0000000000000002E-3</v>
      </c>
      <c r="P414" s="42">
        <f t="shared" si="151"/>
        <v>3.703E-2</v>
      </c>
      <c r="Q414" s="42">
        <f t="shared" si="149"/>
        <v>4.5030000000000001E-2</v>
      </c>
      <c r="R414" s="43">
        <f t="shared" si="144"/>
        <v>674.62915987250562</v>
      </c>
      <c r="S414" s="44">
        <f t="shared" si="135"/>
        <v>161.389283675</v>
      </c>
      <c r="T414" s="44">
        <f t="shared" si="145"/>
        <v>513.23987619750562</v>
      </c>
      <c r="U414" s="44">
        <f t="shared" si="146"/>
        <v>0</v>
      </c>
      <c r="V414" s="45">
        <f t="shared" si="147"/>
        <v>42495.23</v>
      </c>
    </row>
    <row r="415" spans="1:22" x14ac:dyDescent="0.2">
      <c r="A415" s="50">
        <v>57071</v>
      </c>
      <c r="B415" s="29">
        <v>35</v>
      </c>
      <c r="C415" s="37">
        <f t="shared" si="136"/>
        <v>409</v>
      </c>
      <c r="D415" s="48">
        <f t="shared" si="150"/>
        <v>8.0000000000000002E-3</v>
      </c>
      <c r="E415" s="48">
        <f t="shared" si="150"/>
        <v>1.00094E-2</v>
      </c>
      <c r="F415" s="48">
        <f t="shared" si="148"/>
        <v>1.8009400000000002E-2</v>
      </c>
      <c r="G415" s="38">
        <f t="shared" si="138"/>
        <v>445.1907776000271</v>
      </c>
      <c r="H415" s="39">
        <f t="shared" si="139"/>
        <v>45.565417853833338</v>
      </c>
      <c r="I415" s="39">
        <f t="shared" si="140"/>
        <v>399.62535974619374</v>
      </c>
      <c r="J415" s="39">
        <v>0</v>
      </c>
      <c r="K415" s="40">
        <f t="shared" si="141"/>
        <v>29961.46</v>
      </c>
      <c r="L415" s="39">
        <f t="shared" si="134"/>
        <v>229.43838030706354</v>
      </c>
      <c r="M415" s="29">
        <v>35</v>
      </c>
      <c r="N415" s="37">
        <f t="shared" si="142"/>
        <v>409</v>
      </c>
      <c r="O415" s="48">
        <f t="shared" si="151"/>
        <v>8.0000000000000002E-3</v>
      </c>
      <c r="P415" s="48">
        <f t="shared" si="151"/>
        <v>3.703E-2</v>
      </c>
      <c r="Q415" s="48">
        <f t="shared" si="149"/>
        <v>4.5030000000000001E-2</v>
      </c>
      <c r="R415" s="38">
        <f t="shared" si="144"/>
        <v>674.62915790709064</v>
      </c>
      <c r="S415" s="39">
        <f t="shared" si="135"/>
        <v>159.46335057500002</v>
      </c>
      <c r="T415" s="39">
        <f t="shared" si="145"/>
        <v>515.16580733209059</v>
      </c>
      <c r="U415" s="39">
        <f t="shared" si="146"/>
        <v>0</v>
      </c>
      <c r="V415" s="40">
        <f t="shared" si="147"/>
        <v>41980.06</v>
      </c>
    </row>
    <row r="416" spans="1:22" x14ac:dyDescent="0.2">
      <c r="A416" s="50">
        <v>57101</v>
      </c>
      <c r="B416" s="36"/>
      <c r="C416" s="37">
        <f t="shared" si="136"/>
        <v>410</v>
      </c>
      <c r="D416" s="48">
        <f t="shared" si="150"/>
        <v>8.0000000000000002E-3</v>
      </c>
      <c r="E416" s="48">
        <f t="shared" si="150"/>
        <v>1.00094E-2</v>
      </c>
      <c r="F416" s="48">
        <f t="shared" si="148"/>
        <v>1.8009400000000002E-2</v>
      </c>
      <c r="G416" s="38">
        <f t="shared" si="138"/>
        <v>445.19070865152196</v>
      </c>
      <c r="H416" s="39">
        <f t="shared" si="139"/>
        <v>44.965659810333342</v>
      </c>
      <c r="I416" s="39">
        <f t="shared" si="140"/>
        <v>400.2250488411886</v>
      </c>
      <c r="J416" s="39">
        <v>0</v>
      </c>
      <c r="K416" s="40">
        <f t="shared" si="141"/>
        <v>29561.23</v>
      </c>
      <c r="L416" s="39">
        <f t="shared" si="134"/>
        <v>229.43838187844392</v>
      </c>
      <c r="M416" s="36"/>
      <c r="N416" s="37">
        <f t="shared" si="142"/>
        <v>410</v>
      </c>
      <c r="O416" s="48">
        <f t="shared" si="151"/>
        <v>8.0000000000000002E-3</v>
      </c>
      <c r="P416" s="48">
        <f t="shared" si="151"/>
        <v>3.703E-2</v>
      </c>
      <c r="Q416" s="48">
        <f t="shared" si="149"/>
        <v>4.5030000000000001E-2</v>
      </c>
      <c r="R416" s="38">
        <f t="shared" si="144"/>
        <v>674.62909052996588</v>
      </c>
      <c r="S416" s="39">
        <f t="shared" si="135"/>
        <v>157.53017514999999</v>
      </c>
      <c r="T416" s="39">
        <f t="shared" si="145"/>
        <v>517.09891537996589</v>
      </c>
      <c r="U416" s="39">
        <f t="shared" si="146"/>
        <v>0</v>
      </c>
      <c r="V416" s="40">
        <f t="shared" si="147"/>
        <v>41462.959999999999</v>
      </c>
    </row>
    <row r="417" spans="1:22" x14ac:dyDescent="0.2">
      <c r="A417" s="50">
        <v>57132</v>
      </c>
      <c r="B417" s="36"/>
      <c r="C417" s="37">
        <f t="shared" si="136"/>
        <v>411</v>
      </c>
      <c r="D417" s="48">
        <f t="shared" si="150"/>
        <v>8.0000000000000002E-3</v>
      </c>
      <c r="E417" s="48">
        <f t="shared" si="150"/>
        <v>1.00094E-2</v>
      </c>
      <c r="F417" s="48">
        <f t="shared" si="148"/>
        <v>1.8009400000000002E-2</v>
      </c>
      <c r="G417" s="38">
        <f t="shared" si="138"/>
        <v>445.19063408731972</v>
      </c>
      <c r="H417" s="39">
        <f t="shared" si="139"/>
        <v>44.365001296833341</v>
      </c>
      <c r="I417" s="39">
        <f t="shared" si="140"/>
        <v>400.8256327904864</v>
      </c>
      <c r="J417" s="39">
        <v>0</v>
      </c>
      <c r="K417" s="40">
        <f t="shared" si="141"/>
        <v>29160.400000000001</v>
      </c>
      <c r="L417" s="39">
        <f t="shared" si="134"/>
        <v>229.43843879517931</v>
      </c>
      <c r="M417" s="36"/>
      <c r="N417" s="37">
        <f t="shared" si="142"/>
        <v>411</v>
      </c>
      <c r="O417" s="48">
        <f t="shared" si="151"/>
        <v>8.0000000000000002E-3</v>
      </c>
      <c r="P417" s="48">
        <f t="shared" si="151"/>
        <v>3.703E-2</v>
      </c>
      <c r="Q417" s="48">
        <f t="shared" si="149"/>
        <v>4.5030000000000001E-2</v>
      </c>
      <c r="R417" s="38">
        <f t="shared" si="144"/>
        <v>674.62907288249903</v>
      </c>
      <c r="S417" s="39">
        <f t="shared" si="135"/>
        <v>155.5897574</v>
      </c>
      <c r="T417" s="39">
        <f t="shared" si="145"/>
        <v>519.03931548249898</v>
      </c>
      <c r="U417" s="39">
        <f t="shared" si="146"/>
        <v>0</v>
      </c>
      <c r="V417" s="40">
        <f t="shared" si="147"/>
        <v>40943.919999999998</v>
      </c>
    </row>
    <row r="418" spans="1:22" x14ac:dyDescent="0.2">
      <c r="A418" s="50">
        <v>57162</v>
      </c>
      <c r="B418" s="36"/>
      <c r="C418" s="37">
        <f t="shared" si="136"/>
        <v>412</v>
      </c>
      <c r="D418" s="48">
        <f t="shared" si="150"/>
        <v>8.0000000000000002E-3</v>
      </c>
      <c r="E418" s="48">
        <f t="shared" si="150"/>
        <v>1.00094E-2</v>
      </c>
      <c r="F418" s="48">
        <f t="shared" si="148"/>
        <v>1.8009400000000002E-2</v>
      </c>
      <c r="G418" s="38">
        <f t="shared" si="138"/>
        <v>445.19056741332076</v>
      </c>
      <c r="H418" s="39">
        <f t="shared" si="139"/>
        <v>43.763442313333343</v>
      </c>
      <c r="I418" s="39">
        <f t="shared" si="140"/>
        <v>401.42712509998739</v>
      </c>
      <c r="J418" s="39">
        <v>0</v>
      </c>
      <c r="K418" s="40">
        <f t="shared" si="141"/>
        <v>28758.97</v>
      </c>
      <c r="L418" s="39">
        <f t="shared" si="134"/>
        <v>229.43849419044864</v>
      </c>
      <c r="M418" s="36"/>
      <c r="N418" s="37">
        <f t="shared" si="142"/>
        <v>412</v>
      </c>
      <c r="O418" s="48">
        <f t="shared" si="151"/>
        <v>8.0000000000000002E-3</v>
      </c>
      <c r="P418" s="48">
        <f t="shared" si="151"/>
        <v>3.703E-2</v>
      </c>
      <c r="Q418" s="48">
        <f t="shared" si="149"/>
        <v>4.5030000000000001E-2</v>
      </c>
      <c r="R418" s="38">
        <f t="shared" si="144"/>
        <v>674.6290616037694</v>
      </c>
      <c r="S418" s="39">
        <f t="shared" si="135"/>
        <v>153.6420598</v>
      </c>
      <c r="T418" s="39">
        <f t="shared" si="145"/>
        <v>520.98700180376943</v>
      </c>
      <c r="U418" s="39">
        <f t="shared" si="146"/>
        <v>0</v>
      </c>
      <c r="V418" s="40">
        <f t="shared" si="147"/>
        <v>40422.93</v>
      </c>
    </row>
    <row r="419" spans="1:22" x14ac:dyDescent="0.2">
      <c r="A419" s="50">
        <v>57193</v>
      </c>
      <c r="B419" s="36"/>
      <c r="C419" s="37">
        <f t="shared" si="136"/>
        <v>413</v>
      </c>
      <c r="D419" s="48">
        <f t="shared" si="150"/>
        <v>8.0000000000000002E-3</v>
      </c>
      <c r="E419" s="48">
        <f t="shared" si="150"/>
        <v>1.00094E-2</v>
      </c>
      <c r="F419" s="48">
        <f t="shared" si="148"/>
        <v>1.8009400000000002E-2</v>
      </c>
      <c r="G419" s="38">
        <f t="shared" si="138"/>
        <v>445.19052290970188</v>
      </c>
      <c r="H419" s="39">
        <f t="shared" si="139"/>
        <v>43.160982859833339</v>
      </c>
      <c r="I419" s="39">
        <f t="shared" si="140"/>
        <v>402.02954004986856</v>
      </c>
      <c r="J419" s="39">
        <v>0</v>
      </c>
      <c r="K419" s="40">
        <f t="shared" si="141"/>
        <v>28356.94</v>
      </c>
      <c r="L419" s="39">
        <f t="shared" si="134"/>
        <v>229.43848865637477</v>
      </c>
      <c r="M419" s="36"/>
      <c r="N419" s="37">
        <f t="shared" si="142"/>
        <v>413</v>
      </c>
      <c r="O419" s="48">
        <f t="shared" si="151"/>
        <v>8.0000000000000002E-3</v>
      </c>
      <c r="P419" s="48">
        <f t="shared" si="151"/>
        <v>3.703E-2</v>
      </c>
      <c r="Q419" s="48">
        <f t="shared" si="149"/>
        <v>4.5030000000000001E-2</v>
      </c>
      <c r="R419" s="38">
        <f t="shared" si="144"/>
        <v>674.62901156607666</v>
      </c>
      <c r="S419" s="39">
        <f t="shared" si="135"/>
        <v>151.68704482500002</v>
      </c>
      <c r="T419" s="39">
        <f t="shared" si="145"/>
        <v>522.94196674107661</v>
      </c>
      <c r="U419" s="39">
        <f t="shared" si="146"/>
        <v>0</v>
      </c>
      <c r="V419" s="40">
        <f t="shared" si="147"/>
        <v>39899.99</v>
      </c>
    </row>
    <row r="420" spans="1:22" x14ac:dyDescent="0.2">
      <c r="A420" s="50">
        <v>57224</v>
      </c>
      <c r="B420" s="36"/>
      <c r="C420" s="37">
        <f t="shared" si="136"/>
        <v>414</v>
      </c>
      <c r="D420" s="48">
        <f t="shared" si="150"/>
        <v>8.0000000000000002E-3</v>
      </c>
      <c r="E420" s="48">
        <f t="shared" si="150"/>
        <v>1.00094E-2</v>
      </c>
      <c r="F420" s="48">
        <f t="shared" si="148"/>
        <v>1.8009400000000002E-2</v>
      </c>
      <c r="G420" s="38">
        <f t="shared" si="138"/>
        <v>445.19051568870282</v>
      </c>
      <c r="H420" s="39">
        <f t="shared" si="139"/>
        <v>42.557622936333338</v>
      </c>
      <c r="I420" s="39">
        <f t="shared" si="140"/>
        <v>402.63289275236946</v>
      </c>
      <c r="J420" s="39">
        <v>0</v>
      </c>
      <c r="K420" s="40">
        <f t="shared" si="141"/>
        <v>27954.31</v>
      </c>
      <c r="L420" s="39">
        <f t="shared" si="134"/>
        <v>229.43852913103251</v>
      </c>
      <c r="M420" s="36"/>
      <c r="N420" s="37">
        <f t="shared" si="142"/>
        <v>414</v>
      </c>
      <c r="O420" s="48">
        <f t="shared" si="151"/>
        <v>8.0000000000000002E-3</v>
      </c>
      <c r="P420" s="48">
        <f t="shared" si="151"/>
        <v>3.703E-2</v>
      </c>
      <c r="Q420" s="48">
        <f t="shared" si="149"/>
        <v>4.5030000000000001E-2</v>
      </c>
      <c r="R420" s="38">
        <f t="shared" si="144"/>
        <v>674.62904481973533</v>
      </c>
      <c r="S420" s="39">
        <f t="shared" si="135"/>
        <v>149.72471247499999</v>
      </c>
      <c r="T420" s="39">
        <f t="shared" si="145"/>
        <v>524.90433234473539</v>
      </c>
      <c r="U420" s="39">
        <f t="shared" si="146"/>
        <v>0</v>
      </c>
      <c r="V420" s="40">
        <f t="shared" si="147"/>
        <v>39375.089999999997</v>
      </c>
    </row>
    <row r="421" spans="1:22" x14ac:dyDescent="0.2">
      <c r="A421" s="50">
        <v>57254</v>
      </c>
      <c r="B421" s="36"/>
      <c r="C421" s="37">
        <f t="shared" si="136"/>
        <v>415</v>
      </c>
      <c r="D421" s="48">
        <f t="shared" si="150"/>
        <v>8.0000000000000002E-3</v>
      </c>
      <c r="E421" s="48">
        <f t="shared" si="150"/>
        <v>1.00094E-2</v>
      </c>
      <c r="F421" s="48">
        <f t="shared" si="148"/>
        <v>1.8009400000000002E-2</v>
      </c>
      <c r="G421" s="38">
        <f t="shared" si="138"/>
        <v>445.19056175766508</v>
      </c>
      <c r="H421" s="39">
        <f t="shared" si="139"/>
        <v>41.953362542833339</v>
      </c>
      <c r="I421" s="39">
        <f t="shared" si="140"/>
        <v>403.23719921483172</v>
      </c>
      <c r="J421" s="39">
        <v>0</v>
      </c>
      <c r="K421" s="40">
        <f t="shared" si="141"/>
        <v>27551.07</v>
      </c>
      <c r="L421" s="39">
        <f t="shared" si="134"/>
        <v>229.43855728986028</v>
      </c>
      <c r="M421" s="36"/>
      <c r="N421" s="37">
        <f t="shared" si="142"/>
        <v>415</v>
      </c>
      <c r="O421" s="48">
        <f t="shared" si="151"/>
        <v>8.0000000000000002E-3</v>
      </c>
      <c r="P421" s="48">
        <f t="shared" si="151"/>
        <v>3.703E-2</v>
      </c>
      <c r="Q421" s="48">
        <f t="shared" si="149"/>
        <v>4.5030000000000001E-2</v>
      </c>
      <c r="R421" s="38">
        <f t="shared" si="144"/>
        <v>674.62911904752536</v>
      </c>
      <c r="S421" s="39">
        <f t="shared" si="135"/>
        <v>147.755025225</v>
      </c>
      <c r="T421" s="39">
        <f t="shared" si="145"/>
        <v>526.87409382252531</v>
      </c>
      <c r="U421" s="39">
        <f t="shared" si="146"/>
        <v>0</v>
      </c>
      <c r="V421" s="40">
        <f t="shared" si="147"/>
        <v>38848.22</v>
      </c>
    </row>
    <row r="422" spans="1:22" x14ac:dyDescent="0.2">
      <c r="A422" s="50">
        <v>57285</v>
      </c>
      <c r="B422" s="36"/>
      <c r="C422" s="37">
        <f t="shared" si="136"/>
        <v>416</v>
      </c>
      <c r="D422" s="48">
        <f t="shared" si="150"/>
        <v>8.0000000000000002E-3</v>
      </c>
      <c r="E422" s="48">
        <f t="shared" si="150"/>
        <v>1.00094E-2</v>
      </c>
      <c r="F422" s="48">
        <f t="shared" si="148"/>
        <v>1.8009400000000002E-2</v>
      </c>
      <c r="G422" s="38">
        <f t="shared" si="138"/>
        <v>445.19051650051188</v>
      </c>
      <c r="H422" s="39">
        <f t="shared" si="139"/>
        <v>41.348186671500002</v>
      </c>
      <c r="I422" s="39">
        <f t="shared" si="140"/>
        <v>403.84232982901187</v>
      </c>
      <c r="J422" s="39">
        <v>0</v>
      </c>
      <c r="K422" s="40">
        <f t="shared" si="141"/>
        <v>27147.23</v>
      </c>
      <c r="L422" s="39">
        <f t="shared" si="134"/>
        <v>229.43867363938716</v>
      </c>
      <c r="M422" s="36"/>
      <c r="N422" s="37">
        <f t="shared" si="142"/>
        <v>416</v>
      </c>
      <c r="O422" s="48">
        <f t="shared" si="151"/>
        <v>8.0000000000000002E-3</v>
      </c>
      <c r="P422" s="48">
        <f t="shared" si="151"/>
        <v>3.703E-2</v>
      </c>
      <c r="Q422" s="48">
        <f t="shared" si="149"/>
        <v>4.5030000000000001E-2</v>
      </c>
      <c r="R422" s="38">
        <f t="shared" si="144"/>
        <v>674.62919013989904</v>
      </c>
      <c r="S422" s="39">
        <f t="shared" si="135"/>
        <v>145.77794555</v>
      </c>
      <c r="T422" s="39">
        <f t="shared" si="145"/>
        <v>528.85124458989901</v>
      </c>
      <c r="U422" s="39">
        <f t="shared" si="146"/>
        <v>0</v>
      </c>
      <c r="V422" s="40">
        <f t="shared" si="147"/>
        <v>38319.370000000003</v>
      </c>
    </row>
    <row r="423" spans="1:22" x14ac:dyDescent="0.2">
      <c r="A423" s="50">
        <v>57315</v>
      </c>
      <c r="B423" s="36"/>
      <c r="C423" s="37">
        <f t="shared" si="136"/>
        <v>417</v>
      </c>
      <c r="D423" s="48">
        <f t="shared" si="150"/>
        <v>8.0000000000000002E-3</v>
      </c>
      <c r="E423" s="48">
        <f t="shared" si="150"/>
        <v>1.00094E-2</v>
      </c>
      <c r="F423" s="48">
        <f t="shared" si="148"/>
        <v>1.8009400000000002E-2</v>
      </c>
      <c r="G423" s="38">
        <f t="shared" si="138"/>
        <v>445.19055470764641</v>
      </c>
      <c r="H423" s="39">
        <f t="shared" si="139"/>
        <v>40.742110330166675</v>
      </c>
      <c r="I423" s="39">
        <f t="shared" si="140"/>
        <v>404.44844437747975</v>
      </c>
      <c r="J423" s="39">
        <v>0</v>
      </c>
      <c r="K423" s="40">
        <f t="shared" si="141"/>
        <v>26742.78</v>
      </c>
      <c r="L423" s="39">
        <f t="shared" si="134"/>
        <v>229.43865734380046</v>
      </c>
      <c r="M423" s="36"/>
      <c r="N423" s="37">
        <f t="shared" si="142"/>
        <v>417</v>
      </c>
      <c r="O423" s="48">
        <f t="shared" si="151"/>
        <v>8.0000000000000002E-3</v>
      </c>
      <c r="P423" s="48">
        <f t="shared" si="151"/>
        <v>3.703E-2</v>
      </c>
      <c r="Q423" s="48">
        <f t="shared" si="149"/>
        <v>4.5030000000000001E-2</v>
      </c>
      <c r="R423" s="38">
        <f t="shared" si="144"/>
        <v>674.62921205144687</v>
      </c>
      <c r="S423" s="39">
        <f t="shared" si="135"/>
        <v>143.79343592500001</v>
      </c>
      <c r="T423" s="39">
        <f t="shared" si="145"/>
        <v>530.83577612644683</v>
      </c>
      <c r="U423" s="39">
        <f t="shared" si="146"/>
        <v>0</v>
      </c>
      <c r="V423" s="40">
        <f t="shared" si="147"/>
        <v>37788.53</v>
      </c>
    </row>
    <row r="424" spans="1:22" x14ac:dyDescent="0.2">
      <c r="A424" s="50">
        <v>57346</v>
      </c>
      <c r="B424" s="36"/>
      <c r="C424" s="37">
        <f t="shared" si="136"/>
        <v>418</v>
      </c>
      <c r="D424" s="48">
        <f t="shared" si="150"/>
        <v>8.0000000000000002E-3</v>
      </c>
      <c r="E424" s="48">
        <f t="shared" si="150"/>
        <v>1.00094E-2</v>
      </c>
      <c r="F424" s="48">
        <f t="shared" si="148"/>
        <v>1.8009400000000002E-2</v>
      </c>
      <c r="G424" s="38">
        <f t="shared" si="138"/>
        <v>445.1905288109964</v>
      </c>
      <c r="H424" s="39">
        <f t="shared" si="139"/>
        <v>40.135118511000002</v>
      </c>
      <c r="I424" s="39">
        <f t="shared" si="140"/>
        <v>405.05541029999637</v>
      </c>
      <c r="J424" s="39">
        <v>0</v>
      </c>
      <c r="K424" s="40">
        <f t="shared" si="141"/>
        <v>26337.72</v>
      </c>
      <c r="L424" s="39">
        <f t="shared" si="134"/>
        <v>229.43860783269645</v>
      </c>
      <c r="M424" s="36"/>
      <c r="N424" s="37">
        <f t="shared" si="142"/>
        <v>418</v>
      </c>
      <c r="O424" s="48">
        <f t="shared" si="151"/>
        <v>8.0000000000000002E-3</v>
      </c>
      <c r="P424" s="48">
        <f t="shared" si="151"/>
        <v>3.703E-2</v>
      </c>
      <c r="Q424" s="48">
        <f t="shared" si="149"/>
        <v>4.5030000000000001E-2</v>
      </c>
      <c r="R424" s="38">
        <f t="shared" si="144"/>
        <v>674.62913664369285</v>
      </c>
      <c r="S424" s="39">
        <f t="shared" si="135"/>
        <v>141.801458825</v>
      </c>
      <c r="T424" s="39">
        <f t="shared" si="145"/>
        <v>532.82767781869291</v>
      </c>
      <c r="U424" s="39">
        <f t="shared" si="146"/>
        <v>0</v>
      </c>
      <c r="V424" s="40">
        <f t="shared" si="147"/>
        <v>37255.699999999997</v>
      </c>
    </row>
    <row r="425" spans="1:22" x14ac:dyDescent="0.2">
      <c r="A425" s="50">
        <v>57377</v>
      </c>
      <c r="B425" s="36"/>
      <c r="C425" s="37">
        <f t="shared" si="136"/>
        <v>419</v>
      </c>
      <c r="D425" s="48">
        <f t="shared" ref="D425:E440" si="152">D424</f>
        <v>8.0000000000000002E-3</v>
      </c>
      <c r="E425" s="48">
        <f t="shared" si="152"/>
        <v>1.00094E-2</v>
      </c>
      <c r="F425" s="48">
        <f t="shared" si="148"/>
        <v>1.8009400000000002E-2</v>
      </c>
      <c r="G425" s="38">
        <f t="shared" si="138"/>
        <v>445.19045123060539</v>
      </c>
      <c r="H425" s="39">
        <f t="shared" si="139"/>
        <v>39.527211213999998</v>
      </c>
      <c r="I425" s="39">
        <f t="shared" si="140"/>
        <v>405.66324001660541</v>
      </c>
      <c r="J425" s="39">
        <v>0</v>
      </c>
      <c r="K425" s="40">
        <f t="shared" si="141"/>
        <v>25932.06</v>
      </c>
      <c r="L425" s="39">
        <f t="shared" si="134"/>
        <v>229.43864336284901</v>
      </c>
      <c r="M425" s="36"/>
      <c r="N425" s="37">
        <f t="shared" si="142"/>
        <v>419</v>
      </c>
      <c r="O425" s="48">
        <f t="shared" ref="O425:P440" si="153">O424</f>
        <v>8.0000000000000002E-3</v>
      </c>
      <c r="P425" s="48">
        <f t="shared" si="153"/>
        <v>3.703E-2</v>
      </c>
      <c r="Q425" s="48">
        <f t="shared" si="149"/>
        <v>4.5030000000000001E-2</v>
      </c>
      <c r="R425" s="38">
        <f t="shared" si="144"/>
        <v>674.6290945934544</v>
      </c>
      <c r="S425" s="39">
        <f t="shared" si="135"/>
        <v>139.80201424999998</v>
      </c>
      <c r="T425" s="39">
        <f t="shared" si="145"/>
        <v>534.82708034345444</v>
      </c>
      <c r="U425" s="39">
        <f t="shared" si="146"/>
        <v>0</v>
      </c>
      <c r="V425" s="40">
        <f t="shared" si="147"/>
        <v>36720.870000000003</v>
      </c>
    </row>
    <row r="426" spans="1:22" x14ac:dyDescent="0.2">
      <c r="A426" s="50">
        <v>57405</v>
      </c>
      <c r="B426" s="36"/>
      <c r="C426" s="41">
        <f t="shared" si="136"/>
        <v>420</v>
      </c>
      <c r="D426" s="42">
        <f t="shared" si="152"/>
        <v>8.0000000000000002E-3</v>
      </c>
      <c r="E426" s="42">
        <f t="shared" si="152"/>
        <v>1.00094E-2</v>
      </c>
      <c r="F426" s="42">
        <f t="shared" si="148"/>
        <v>1.8009400000000002E-2</v>
      </c>
      <c r="G426" s="43">
        <f t="shared" si="138"/>
        <v>445.19050685382388</v>
      </c>
      <c r="H426" s="44">
        <f t="shared" si="139"/>
        <v>38.918403447000003</v>
      </c>
      <c r="I426" s="44">
        <f t="shared" si="140"/>
        <v>406.27210340682387</v>
      </c>
      <c r="J426" s="44">
        <v>0</v>
      </c>
      <c r="K426" s="45">
        <f t="shared" si="141"/>
        <v>25525.79</v>
      </c>
      <c r="L426" s="39">
        <f t="shared" si="134"/>
        <v>229.43853410023974</v>
      </c>
      <c r="M426" s="36"/>
      <c r="N426" s="41">
        <f t="shared" si="142"/>
        <v>420</v>
      </c>
      <c r="O426" s="42">
        <f t="shared" si="153"/>
        <v>8.0000000000000002E-3</v>
      </c>
      <c r="P426" s="42">
        <f t="shared" si="153"/>
        <v>3.703E-2</v>
      </c>
      <c r="Q426" s="42">
        <f t="shared" si="149"/>
        <v>4.5030000000000001E-2</v>
      </c>
      <c r="R426" s="43">
        <f t="shared" si="144"/>
        <v>674.62904095406361</v>
      </c>
      <c r="S426" s="44">
        <f t="shared" si="135"/>
        <v>137.79506467500002</v>
      </c>
      <c r="T426" s="44">
        <f t="shared" si="145"/>
        <v>536.83397627906356</v>
      </c>
      <c r="U426" s="44">
        <f t="shared" si="146"/>
        <v>0</v>
      </c>
      <c r="V426" s="45">
        <f t="shared" si="147"/>
        <v>36184.04</v>
      </c>
    </row>
    <row r="427" spans="1:22" x14ac:dyDescent="0.2">
      <c r="A427" s="50">
        <v>57436</v>
      </c>
      <c r="B427" s="36">
        <v>36</v>
      </c>
      <c r="C427" s="37">
        <f t="shared" si="136"/>
        <v>421</v>
      </c>
      <c r="D427" s="48">
        <f t="shared" si="152"/>
        <v>8.0000000000000002E-3</v>
      </c>
      <c r="E427" s="48">
        <f t="shared" si="152"/>
        <v>1.00094E-2</v>
      </c>
      <c r="F427" s="48">
        <f t="shared" si="148"/>
        <v>1.8009400000000002E-2</v>
      </c>
      <c r="G427" s="38">
        <f t="shared" si="138"/>
        <v>445.19054353895001</v>
      </c>
      <c r="H427" s="39">
        <f t="shared" si="139"/>
        <v>38.30868020216667</v>
      </c>
      <c r="I427" s="39">
        <f t="shared" si="140"/>
        <v>406.88186333678334</v>
      </c>
      <c r="J427" s="39">
        <v>0</v>
      </c>
      <c r="K427" s="40">
        <f t="shared" si="141"/>
        <v>25118.91</v>
      </c>
      <c r="L427" s="39">
        <f t="shared" si="134"/>
        <v>229.43857155038495</v>
      </c>
      <c r="M427" s="36">
        <v>36</v>
      </c>
      <c r="N427" s="37">
        <f t="shared" si="142"/>
        <v>421</v>
      </c>
      <c r="O427" s="48">
        <f t="shared" si="153"/>
        <v>8.0000000000000002E-3</v>
      </c>
      <c r="P427" s="48">
        <f t="shared" si="153"/>
        <v>3.703E-2</v>
      </c>
      <c r="Q427" s="48">
        <f t="shared" si="149"/>
        <v>4.5030000000000001E-2</v>
      </c>
      <c r="R427" s="38">
        <f t="shared" si="144"/>
        <v>674.62911508933496</v>
      </c>
      <c r="S427" s="39">
        <f t="shared" si="135"/>
        <v>135.78061010000002</v>
      </c>
      <c r="T427" s="39">
        <f t="shared" si="145"/>
        <v>538.84850498933497</v>
      </c>
      <c r="U427" s="39">
        <f t="shared" si="146"/>
        <v>0</v>
      </c>
      <c r="V427" s="40">
        <f t="shared" si="147"/>
        <v>35645.19</v>
      </c>
    </row>
    <row r="428" spans="1:22" x14ac:dyDescent="0.2">
      <c r="A428" s="50">
        <v>57466</v>
      </c>
      <c r="B428" s="36"/>
      <c r="C428" s="37">
        <f t="shared" si="136"/>
        <v>422</v>
      </c>
      <c r="D428" s="48">
        <f t="shared" si="152"/>
        <v>8.0000000000000002E-3</v>
      </c>
      <c r="E428" s="48">
        <f t="shared" si="152"/>
        <v>1.00094E-2</v>
      </c>
      <c r="F428" s="48">
        <f t="shared" si="148"/>
        <v>1.8009400000000002E-2</v>
      </c>
      <c r="G428" s="38">
        <f t="shared" si="138"/>
        <v>445.19057656347115</v>
      </c>
      <c r="H428" s="39">
        <f t="shared" si="139"/>
        <v>37.698041479499999</v>
      </c>
      <c r="I428" s="39">
        <f t="shared" si="140"/>
        <v>407.49253508397118</v>
      </c>
      <c r="J428" s="39">
        <v>0</v>
      </c>
      <c r="K428" s="40">
        <f t="shared" si="141"/>
        <v>24711.42</v>
      </c>
      <c r="L428" s="39">
        <f t="shared" si="134"/>
        <v>229.43851023094737</v>
      </c>
      <c r="M428" s="36"/>
      <c r="N428" s="37">
        <f t="shared" si="142"/>
        <v>422</v>
      </c>
      <c r="O428" s="48">
        <f t="shared" si="153"/>
        <v>8.0000000000000002E-3</v>
      </c>
      <c r="P428" s="48">
        <f t="shared" si="153"/>
        <v>3.703E-2</v>
      </c>
      <c r="Q428" s="48">
        <f t="shared" si="149"/>
        <v>4.5030000000000001E-2</v>
      </c>
      <c r="R428" s="38">
        <f t="shared" si="144"/>
        <v>674.62908679441853</v>
      </c>
      <c r="S428" s="39">
        <f t="shared" si="135"/>
        <v>133.75857547500001</v>
      </c>
      <c r="T428" s="39">
        <f t="shared" si="145"/>
        <v>540.87051131941848</v>
      </c>
      <c r="U428" s="39">
        <f t="shared" si="146"/>
        <v>0</v>
      </c>
      <c r="V428" s="40">
        <f t="shared" si="147"/>
        <v>35104.32</v>
      </c>
    </row>
    <row r="429" spans="1:22" x14ac:dyDescent="0.2">
      <c r="A429" s="50">
        <v>57497</v>
      </c>
      <c r="B429" s="36"/>
      <c r="C429" s="37">
        <f t="shared" si="136"/>
        <v>423</v>
      </c>
      <c r="D429" s="48">
        <f t="shared" si="152"/>
        <v>8.0000000000000002E-3</v>
      </c>
      <c r="E429" s="48">
        <f t="shared" si="152"/>
        <v>1.00094E-2</v>
      </c>
      <c r="F429" s="48">
        <f t="shared" si="148"/>
        <v>1.8009400000000002E-2</v>
      </c>
      <c r="G429" s="38">
        <f t="shared" si="138"/>
        <v>445.19062223448537</v>
      </c>
      <c r="H429" s="39">
        <f t="shared" si="139"/>
        <v>37.086487279000004</v>
      </c>
      <c r="I429" s="39">
        <f t="shared" si="140"/>
        <v>408.10413495548539</v>
      </c>
      <c r="J429" s="39">
        <v>0</v>
      </c>
      <c r="K429" s="40">
        <f t="shared" si="141"/>
        <v>24303.32</v>
      </c>
      <c r="L429" s="39">
        <f t="shared" si="134"/>
        <v>229.43847438638619</v>
      </c>
      <c r="M429" s="36"/>
      <c r="N429" s="37">
        <f t="shared" si="142"/>
        <v>423</v>
      </c>
      <c r="O429" s="48">
        <f t="shared" si="153"/>
        <v>8.0000000000000002E-3</v>
      </c>
      <c r="P429" s="48">
        <f t="shared" si="153"/>
        <v>3.703E-2</v>
      </c>
      <c r="Q429" s="48">
        <f t="shared" si="149"/>
        <v>4.5030000000000001E-2</v>
      </c>
      <c r="R429" s="38">
        <f t="shared" si="144"/>
        <v>674.62909662087156</v>
      </c>
      <c r="S429" s="39">
        <f t="shared" si="135"/>
        <v>131.72896080000001</v>
      </c>
      <c r="T429" s="39">
        <f t="shared" si="145"/>
        <v>542.90013582087158</v>
      </c>
      <c r="U429" s="39">
        <f t="shared" si="146"/>
        <v>0</v>
      </c>
      <c r="V429" s="40">
        <f t="shared" si="147"/>
        <v>34561.42</v>
      </c>
    </row>
    <row r="430" spans="1:22" x14ac:dyDescent="0.2">
      <c r="A430" s="50">
        <v>57527</v>
      </c>
      <c r="B430" s="36"/>
      <c r="C430" s="37">
        <f t="shared" si="136"/>
        <v>424</v>
      </c>
      <c r="D430" s="48">
        <f t="shared" si="152"/>
        <v>8.0000000000000002E-3</v>
      </c>
      <c r="E430" s="48">
        <f t="shared" si="152"/>
        <v>1.00094E-2</v>
      </c>
      <c r="F430" s="48">
        <f t="shared" si="148"/>
        <v>1.8009400000000002E-2</v>
      </c>
      <c r="G430" s="38">
        <f t="shared" si="138"/>
        <v>445.1906979790221</v>
      </c>
      <c r="H430" s="39">
        <f t="shared" si="139"/>
        <v>36.474017600666663</v>
      </c>
      <c r="I430" s="39">
        <f t="shared" si="140"/>
        <v>408.71668037835542</v>
      </c>
      <c r="J430" s="39">
        <v>0</v>
      </c>
      <c r="K430" s="40">
        <f t="shared" si="141"/>
        <v>23894.6</v>
      </c>
      <c r="L430" s="39">
        <f t="shared" si="134"/>
        <v>229.43840129303425</v>
      </c>
      <c r="M430" s="36"/>
      <c r="N430" s="37">
        <f t="shared" si="142"/>
        <v>424</v>
      </c>
      <c r="O430" s="48">
        <f t="shared" si="153"/>
        <v>8.0000000000000002E-3</v>
      </c>
      <c r="P430" s="48">
        <f t="shared" si="153"/>
        <v>3.703E-2</v>
      </c>
      <c r="Q430" s="48">
        <f t="shared" si="149"/>
        <v>4.5030000000000001E-2</v>
      </c>
      <c r="R430" s="38">
        <f t="shared" si="144"/>
        <v>674.62909927205635</v>
      </c>
      <c r="S430" s="39">
        <f t="shared" si="135"/>
        <v>129.69172854999999</v>
      </c>
      <c r="T430" s="39">
        <f t="shared" si="145"/>
        <v>544.93737072205636</v>
      </c>
      <c r="U430" s="39">
        <f t="shared" si="146"/>
        <v>0</v>
      </c>
      <c r="V430" s="40">
        <f t="shared" si="147"/>
        <v>34016.480000000003</v>
      </c>
    </row>
    <row r="431" spans="1:22" x14ac:dyDescent="0.2">
      <c r="A431" s="50">
        <v>57558</v>
      </c>
      <c r="B431" s="36"/>
      <c r="C431" s="37">
        <f t="shared" si="136"/>
        <v>425</v>
      </c>
      <c r="D431" s="48">
        <f t="shared" si="152"/>
        <v>8.0000000000000002E-3</v>
      </c>
      <c r="E431" s="48">
        <f t="shared" si="152"/>
        <v>1.00094E-2</v>
      </c>
      <c r="F431" s="48">
        <f t="shared" si="148"/>
        <v>1.8009400000000002E-2</v>
      </c>
      <c r="G431" s="38">
        <f t="shared" si="138"/>
        <v>445.19063612971428</v>
      </c>
      <c r="H431" s="39">
        <f t="shared" si="139"/>
        <v>35.860617436666665</v>
      </c>
      <c r="I431" s="39">
        <f t="shared" si="140"/>
        <v>409.33001869304763</v>
      </c>
      <c r="J431" s="39">
        <v>0</v>
      </c>
      <c r="K431" s="40">
        <f t="shared" si="141"/>
        <v>23485.27</v>
      </c>
      <c r="L431" s="39">
        <f t="shared" si="134"/>
        <v>229.4384109974032</v>
      </c>
      <c r="M431" s="36"/>
      <c r="N431" s="37">
        <f t="shared" si="142"/>
        <v>425</v>
      </c>
      <c r="O431" s="48">
        <f t="shared" si="153"/>
        <v>8.0000000000000002E-3</v>
      </c>
      <c r="P431" s="48">
        <f t="shared" si="153"/>
        <v>3.703E-2</v>
      </c>
      <c r="Q431" s="48">
        <f t="shared" si="149"/>
        <v>4.5030000000000001E-2</v>
      </c>
      <c r="R431" s="38">
        <f t="shared" si="144"/>
        <v>674.62904712711747</v>
      </c>
      <c r="S431" s="39">
        <f t="shared" si="135"/>
        <v>127.64684120000003</v>
      </c>
      <c r="T431" s="39">
        <f t="shared" si="145"/>
        <v>546.98220592711743</v>
      </c>
      <c r="U431" s="39">
        <f t="shared" si="146"/>
        <v>0</v>
      </c>
      <c r="V431" s="40">
        <f t="shared" si="147"/>
        <v>33469.5</v>
      </c>
    </row>
    <row r="432" spans="1:22" x14ac:dyDescent="0.2">
      <c r="A432" s="50">
        <v>57589</v>
      </c>
      <c r="B432" s="36"/>
      <c r="C432" s="37">
        <f t="shared" si="136"/>
        <v>426</v>
      </c>
      <c r="D432" s="48">
        <f t="shared" si="152"/>
        <v>8.0000000000000002E-3</v>
      </c>
      <c r="E432" s="48">
        <f t="shared" si="152"/>
        <v>1.00094E-2</v>
      </c>
      <c r="F432" s="48">
        <f t="shared" si="148"/>
        <v>1.8009400000000002E-2</v>
      </c>
      <c r="G432" s="38">
        <f t="shared" si="138"/>
        <v>445.19063648406285</v>
      </c>
      <c r="H432" s="39">
        <f t="shared" si="139"/>
        <v>35.246301794833336</v>
      </c>
      <c r="I432" s="39">
        <f t="shared" si="140"/>
        <v>409.94433468922949</v>
      </c>
      <c r="J432" s="39">
        <v>0</v>
      </c>
      <c r="K432" s="40">
        <f t="shared" si="141"/>
        <v>23075.33</v>
      </c>
      <c r="L432" s="39">
        <f t="shared" si="134"/>
        <v>229.43845510689795</v>
      </c>
      <c r="M432" s="36"/>
      <c r="N432" s="37">
        <f t="shared" si="142"/>
        <v>426</v>
      </c>
      <c r="O432" s="48">
        <f t="shared" si="153"/>
        <v>8.0000000000000002E-3</v>
      </c>
      <c r="P432" s="48">
        <f t="shared" si="153"/>
        <v>3.703E-2</v>
      </c>
      <c r="Q432" s="48">
        <f t="shared" si="149"/>
        <v>4.5030000000000001E-2</v>
      </c>
      <c r="R432" s="38">
        <f t="shared" si="144"/>
        <v>674.6290915909608</v>
      </c>
      <c r="S432" s="39">
        <f t="shared" si="135"/>
        <v>125.59429875000001</v>
      </c>
      <c r="T432" s="39">
        <f t="shared" si="145"/>
        <v>549.03479284096079</v>
      </c>
      <c r="U432" s="39">
        <f t="shared" si="146"/>
        <v>0</v>
      </c>
      <c r="V432" s="40">
        <f t="shared" si="147"/>
        <v>32920.47</v>
      </c>
    </row>
    <row r="433" spans="1:22" x14ac:dyDescent="0.2">
      <c r="A433" s="50">
        <v>57619</v>
      </c>
      <c r="B433" s="36"/>
      <c r="C433" s="37">
        <f t="shared" si="136"/>
        <v>427</v>
      </c>
      <c r="D433" s="48">
        <f t="shared" si="152"/>
        <v>8.0000000000000002E-3</v>
      </c>
      <c r="E433" s="48">
        <f t="shared" si="152"/>
        <v>1.00094E-2</v>
      </c>
      <c r="F433" s="48">
        <f t="shared" si="148"/>
        <v>1.8009400000000002E-2</v>
      </c>
      <c r="G433" s="38">
        <f t="shared" si="138"/>
        <v>445.19072011291752</v>
      </c>
      <c r="H433" s="39">
        <f t="shared" si="139"/>
        <v>34.631070675166676</v>
      </c>
      <c r="I433" s="39">
        <f t="shared" si="140"/>
        <v>410.55964943775086</v>
      </c>
      <c r="J433" s="39">
        <v>0</v>
      </c>
      <c r="K433" s="40">
        <f t="shared" si="141"/>
        <v>22664.77</v>
      </c>
      <c r="L433" s="39">
        <f t="shared" si="134"/>
        <v>229.43846969627697</v>
      </c>
      <c r="M433" s="36"/>
      <c r="N433" s="37">
        <f t="shared" si="142"/>
        <v>427</v>
      </c>
      <c r="O433" s="48">
        <f t="shared" si="153"/>
        <v>8.0000000000000002E-3</v>
      </c>
      <c r="P433" s="48">
        <f t="shared" si="153"/>
        <v>3.703E-2</v>
      </c>
      <c r="Q433" s="48">
        <f t="shared" si="149"/>
        <v>4.5030000000000001E-2</v>
      </c>
      <c r="R433" s="38">
        <f t="shared" si="144"/>
        <v>674.62918980919449</v>
      </c>
      <c r="S433" s="39">
        <f t="shared" si="135"/>
        <v>123.53406367500001</v>
      </c>
      <c r="T433" s="39">
        <f t="shared" si="145"/>
        <v>551.09512613419452</v>
      </c>
      <c r="U433" s="39">
        <f t="shared" si="146"/>
        <v>0</v>
      </c>
      <c r="V433" s="40">
        <f t="shared" si="147"/>
        <v>32369.37</v>
      </c>
    </row>
    <row r="434" spans="1:22" x14ac:dyDescent="0.2">
      <c r="A434" s="50">
        <v>57650</v>
      </c>
      <c r="B434" s="36"/>
      <c r="C434" s="37">
        <f t="shared" si="136"/>
        <v>428</v>
      </c>
      <c r="D434" s="48">
        <f t="shared" si="152"/>
        <v>8.0000000000000002E-3</v>
      </c>
      <c r="E434" s="48">
        <f t="shared" si="152"/>
        <v>1.00094E-2</v>
      </c>
      <c r="F434" s="48">
        <f t="shared" si="148"/>
        <v>1.8009400000000002E-2</v>
      </c>
      <c r="G434" s="38">
        <f t="shared" si="138"/>
        <v>445.19071322702996</v>
      </c>
      <c r="H434" s="39">
        <f t="shared" si="139"/>
        <v>34.014909069833337</v>
      </c>
      <c r="I434" s="39">
        <f t="shared" si="140"/>
        <v>411.17580415719664</v>
      </c>
      <c r="J434" s="39">
        <v>0</v>
      </c>
      <c r="K434" s="40">
        <f t="shared" si="141"/>
        <v>22253.59</v>
      </c>
      <c r="L434" s="39">
        <f t="shared" si="134"/>
        <v>229.43837500305915</v>
      </c>
      <c r="M434" s="36"/>
      <c r="N434" s="37">
        <f t="shared" si="142"/>
        <v>428</v>
      </c>
      <c r="O434" s="48">
        <f t="shared" si="153"/>
        <v>8.0000000000000002E-3</v>
      </c>
      <c r="P434" s="48">
        <f t="shared" si="153"/>
        <v>3.703E-2</v>
      </c>
      <c r="Q434" s="48">
        <f t="shared" si="149"/>
        <v>4.5030000000000001E-2</v>
      </c>
      <c r="R434" s="38">
        <f t="shared" si="144"/>
        <v>674.62908823008911</v>
      </c>
      <c r="S434" s="39">
        <f t="shared" si="135"/>
        <v>121.46606092500001</v>
      </c>
      <c r="T434" s="39">
        <f t="shared" si="145"/>
        <v>553.16302730508914</v>
      </c>
      <c r="U434" s="39">
        <f t="shared" si="146"/>
        <v>0</v>
      </c>
      <c r="V434" s="40">
        <f t="shared" si="147"/>
        <v>31816.21</v>
      </c>
    </row>
    <row r="435" spans="1:22" x14ac:dyDescent="0.2">
      <c r="A435" s="50">
        <v>57680</v>
      </c>
      <c r="B435" s="36"/>
      <c r="C435" s="37">
        <f t="shared" si="136"/>
        <v>429</v>
      </c>
      <c r="D435" s="48">
        <f t="shared" si="152"/>
        <v>8.0000000000000002E-3</v>
      </c>
      <c r="E435" s="48">
        <f t="shared" si="152"/>
        <v>1.00094E-2</v>
      </c>
      <c r="F435" s="48">
        <f t="shared" si="148"/>
        <v>1.8009400000000002E-2</v>
      </c>
      <c r="G435" s="38">
        <f t="shared" si="138"/>
        <v>445.19062928776907</v>
      </c>
      <c r="H435" s="39">
        <f t="shared" si="139"/>
        <v>33.39781697883334</v>
      </c>
      <c r="I435" s="39">
        <f t="shared" si="140"/>
        <v>411.79281230893571</v>
      </c>
      <c r="J435" s="39">
        <v>0</v>
      </c>
      <c r="K435" s="40">
        <f t="shared" si="141"/>
        <v>21841.8</v>
      </c>
      <c r="L435" s="39">
        <f t="shared" si="134"/>
        <v>229.43852313312925</v>
      </c>
      <c r="M435" s="36"/>
      <c r="N435" s="37">
        <f t="shared" si="142"/>
        <v>429</v>
      </c>
      <c r="O435" s="48">
        <f t="shared" si="153"/>
        <v>8.0000000000000002E-3</v>
      </c>
      <c r="P435" s="48">
        <f t="shared" si="153"/>
        <v>3.703E-2</v>
      </c>
      <c r="Q435" s="48">
        <f t="shared" si="149"/>
        <v>4.5030000000000001E-2</v>
      </c>
      <c r="R435" s="38">
        <f t="shared" si="144"/>
        <v>674.62915242089832</v>
      </c>
      <c r="S435" s="39">
        <f t="shared" si="135"/>
        <v>119.390328025</v>
      </c>
      <c r="T435" s="39">
        <f t="shared" si="145"/>
        <v>555.23882439589829</v>
      </c>
      <c r="U435" s="39">
        <f t="shared" si="146"/>
        <v>0</v>
      </c>
      <c r="V435" s="40">
        <f t="shared" si="147"/>
        <v>31260.97</v>
      </c>
    </row>
    <row r="436" spans="1:22" x14ac:dyDescent="0.2">
      <c r="A436" s="50">
        <v>57711</v>
      </c>
      <c r="B436" s="36"/>
      <c r="C436" s="37">
        <f t="shared" si="136"/>
        <v>430</v>
      </c>
      <c r="D436" s="48">
        <f t="shared" si="152"/>
        <v>8.0000000000000002E-3</v>
      </c>
      <c r="E436" s="48">
        <f t="shared" si="152"/>
        <v>1.00094E-2</v>
      </c>
      <c r="F436" s="48">
        <f t="shared" si="148"/>
        <v>1.8009400000000002E-2</v>
      </c>
      <c r="G436" s="38">
        <f t="shared" si="138"/>
        <v>445.19068660968145</v>
      </c>
      <c r="H436" s="39">
        <f t="shared" si="139"/>
        <v>32.779809410000006</v>
      </c>
      <c r="I436" s="39">
        <f t="shared" si="140"/>
        <v>412.41087719968147</v>
      </c>
      <c r="J436" s="39">
        <v>0</v>
      </c>
      <c r="K436" s="40">
        <f t="shared" si="141"/>
        <v>21429.39</v>
      </c>
      <c r="L436" s="39">
        <f t="shared" si="134"/>
        <v>229.43844044102633</v>
      </c>
      <c r="M436" s="36"/>
      <c r="N436" s="37">
        <f t="shared" si="142"/>
        <v>430</v>
      </c>
      <c r="O436" s="48">
        <f t="shared" si="153"/>
        <v>8.0000000000000002E-3</v>
      </c>
      <c r="P436" s="48">
        <f t="shared" si="153"/>
        <v>3.703E-2</v>
      </c>
      <c r="Q436" s="48">
        <f t="shared" si="149"/>
        <v>4.5030000000000001E-2</v>
      </c>
      <c r="R436" s="38">
        <f t="shared" si="144"/>
        <v>674.62912705070778</v>
      </c>
      <c r="S436" s="39">
        <f t="shared" si="135"/>
        <v>117.30678992500002</v>
      </c>
      <c r="T436" s="39">
        <f t="shared" si="145"/>
        <v>557.3223371257078</v>
      </c>
      <c r="U436" s="39">
        <f t="shared" si="146"/>
        <v>0</v>
      </c>
      <c r="V436" s="40">
        <f t="shared" si="147"/>
        <v>30703.65</v>
      </c>
    </row>
    <row r="437" spans="1:22" x14ac:dyDescent="0.2">
      <c r="A437" s="50">
        <v>57742</v>
      </c>
      <c r="B437" s="36"/>
      <c r="C437" s="37">
        <f t="shared" si="136"/>
        <v>431</v>
      </c>
      <c r="D437" s="48">
        <f t="shared" si="152"/>
        <v>8.0000000000000002E-3</v>
      </c>
      <c r="E437" s="48">
        <f t="shared" si="152"/>
        <v>1.00094E-2</v>
      </c>
      <c r="F437" s="48">
        <f t="shared" si="148"/>
        <v>1.8009400000000002E-2</v>
      </c>
      <c r="G437" s="38">
        <f t="shared" si="138"/>
        <v>445.19070483330523</v>
      </c>
      <c r="H437" s="39">
        <f t="shared" si="139"/>
        <v>32.160871355499999</v>
      </c>
      <c r="I437" s="39">
        <f t="shared" si="140"/>
        <v>413.02983347780525</v>
      </c>
      <c r="J437" s="39">
        <v>0</v>
      </c>
      <c r="K437" s="40">
        <f t="shared" si="141"/>
        <v>21016.36</v>
      </c>
      <c r="L437" s="39">
        <f t="shared" si="134"/>
        <v>229.43847356938176</v>
      </c>
      <c r="M437" s="36"/>
      <c r="N437" s="37">
        <f t="shared" si="142"/>
        <v>431</v>
      </c>
      <c r="O437" s="48">
        <f t="shared" si="153"/>
        <v>8.0000000000000002E-3</v>
      </c>
      <c r="P437" s="48">
        <f t="shared" si="153"/>
        <v>3.703E-2</v>
      </c>
      <c r="Q437" s="48">
        <f t="shared" si="149"/>
        <v>4.5030000000000001E-2</v>
      </c>
      <c r="R437" s="38">
        <f t="shared" si="144"/>
        <v>674.62917840268699</v>
      </c>
      <c r="S437" s="39">
        <f t="shared" si="135"/>
        <v>115.21544662500003</v>
      </c>
      <c r="T437" s="39">
        <f t="shared" si="145"/>
        <v>559.41373177768696</v>
      </c>
      <c r="U437" s="39">
        <f t="shared" si="146"/>
        <v>0</v>
      </c>
      <c r="V437" s="40">
        <f t="shared" si="147"/>
        <v>30144.240000000002</v>
      </c>
    </row>
    <row r="438" spans="1:22" ht="13.2" thickBot="1" x14ac:dyDescent="0.25">
      <c r="A438" s="50">
        <v>57770</v>
      </c>
      <c r="B438" s="36"/>
      <c r="C438" s="41">
        <f t="shared" si="136"/>
        <v>432</v>
      </c>
      <c r="D438" s="42">
        <f t="shared" si="152"/>
        <v>8.0000000000000002E-3</v>
      </c>
      <c r="E438" s="42">
        <f t="shared" si="152"/>
        <v>1.00094E-2</v>
      </c>
      <c r="F438" s="42">
        <f t="shared" si="148"/>
        <v>1.8009400000000002E-2</v>
      </c>
      <c r="G438" s="43">
        <f t="shared" si="138"/>
        <v>445.19070130585663</v>
      </c>
      <c r="H438" s="44">
        <f t="shared" si="139"/>
        <v>31.541002815333336</v>
      </c>
      <c r="I438" s="44">
        <f t="shared" si="140"/>
        <v>413.64969849052329</v>
      </c>
      <c r="J438" s="44">
        <v>0</v>
      </c>
      <c r="K438" s="45">
        <f t="shared" si="141"/>
        <v>20602.71</v>
      </c>
      <c r="L438" s="39">
        <f t="shared" si="134"/>
        <v>229.43856061415994</v>
      </c>
      <c r="M438" s="36"/>
      <c r="N438" s="41">
        <f t="shared" si="142"/>
        <v>432</v>
      </c>
      <c r="O438" s="42">
        <f t="shared" si="153"/>
        <v>8.0000000000000002E-3</v>
      </c>
      <c r="P438" s="42">
        <f t="shared" si="153"/>
        <v>3.703E-2</v>
      </c>
      <c r="Q438" s="42">
        <f t="shared" si="149"/>
        <v>4.5030000000000001E-2</v>
      </c>
      <c r="R438" s="43">
        <f t="shared" si="144"/>
        <v>674.62926192001657</v>
      </c>
      <c r="S438" s="44">
        <f t="shared" si="135"/>
        <v>113.11626060000002</v>
      </c>
      <c r="T438" s="44">
        <f t="shared" si="145"/>
        <v>561.51300132001654</v>
      </c>
      <c r="U438" s="44">
        <f t="shared" si="146"/>
        <v>0</v>
      </c>
      <c r="V438" s="45">
        <f t="shared" si="147"/>
        <v>29582.73</v>
      </c>
    </row>
    <row r="439" spans="1:22" x14ac:dyDescent="0.2">
      <c r="A439" s="50">
        <v>57801</v>
      </c>
      <c r="B439" s="29">
        <v>37</v>
      </c>
      <c r="C439" s="37">
        <f t="shared" si="136"/>
        <v>433</v>
      </c>
      <c r="D439" s="48">
        <f t="shared" si="152"/>
        <v>8.0000000000000002E-3</v>
      </c>
      <c r="E439" s="48">
        <f t="shared" si="152"/>
        <v>1.00094E-2</v>
      </c>
      <c r="F439" s="48">
        <f t="shared" si="148"/>
        <v>1.8009400000000002E-2</v>
      </c>
      <c r="G439" s="38">
        <f t="shared" si="138"/>
        <v>445.19069479073244</v>
      </c>
      <c r="H439" s="39">
        <f t="shared" si="139"/>
        <v>30.9202037895</v>
      </c>
      <c r="I439" s="39">
        <f t="shared" si="140"/>
        <v>414.27049100123241</v>
      </c>
      <c r="J439" s="39">
        <v>0</v>
      </c>
      <c r="K439" s="40">
        <f t="shared" si="141"/>
        <v>20188.439999999999</v>
      </c>
      <c r="L439" s="39">
        <f t="shared" si="134"/>
        <v>229.43863557389739</v>
      </c>
      <c r="M439" s="29">
        <v>37</v>
      </c>
      <c r="N439" s="37">
        <f t="shared" si="142"/>
        <v>433</v>
      </c>
      <c r="O439" s="48">
        <f t="shared" si="153"/>
        <v>8.0000000000000002E-3</v>
      </c>
      <c r="P439" s="48">
        <f t="shared" si="153"/>
        <v>3.703E-2</v>
      </c>
      <c r="Q439" s="48">
        <f t="shared" si="149"/>
        <v>4.5030000000000001E-2</v>
      </c>
      <c r="R439" s="38">
        <f t="shared" si="144"/>
        <v>674.62933036462982</v>
      </c>
      <c r="S439" s="39">
        <f t="shared" si="135"/>
        <v>111.00919432500001</v>
      </c>
      <c r="T439" s="39">
        <f t="shared" si="145"/>
        <v>563.62013603962976</v>
      </c>
      <c r="U439" s="39">
        <f t="shared" si="146"/>
        <v>0</v>
      </c>
      <c r="V439" s="40">
        <f t="shared" si="147"/>
        <v>29019.11</v>
      </c>
    </row>
    <row r="440" spans="1:22" x14ac:dyDescent="0.2">
      <c r="A440" s="50">
        <v>57831</v>
      </c>
      <c r="B440" s="36"/>
      <c r="C440" s="37">
        <f t="shared" si="136"/>
        <v>434</v>
      </c>
      <c r="D440" s="48">
        <f t="shared" si="152"/>
        <v>8.0000000000000002E-3</v>
      </c>
      <c r="E440" s="48">
        <f t="shared" si="152"/>
        <v>1.00094E-2</v>
      </c>
      <c r="F440" s="48">
        <f t="shared" si="148"/>
        <v>1.8009400000000002E-2</v>
      </c>
      <c r="G440" s="38">
        <f t="shared" si="138"/>
        <v>445.19070561817551</v>
      </c>
      <c r="H440" s="39">
        <f t="shared" si="139"/>
        <v>30.298474278</v>
      </c>
      <c r="I440" s="39">
        <f t="shared" si="140"/>
        <v>414.8922313401755</v>
      </c>
      <c r="J440" s="39">
        <v>0</v>
      </c>
      <c r="K440" s="40">
        <f t="shared" si="141"/>
        <v>19773.55</v>
      </c>
      <c r="L440" s="39">
        <f t="shared" si="134"/>
        <v>229.43862790907093</v>
      </c>
      <c r="M440" s="36"/>
      <c r="N440" s="37">
        <f t="shared" si="142"/>
        <v>434</v>
      </c>
      <c r="O440" s="48">
        <f t="shared" si="153"/>
        <v>8.0000000000000002E-3</v>
      </c>
      <c r="P440" s="48">
        <f t="shared" si="153"/>
        <v>3.703E-2</v>
      </c>
      <c r="Q440" s="48">
        <f t="shared" si="149"/>
        <v>4.5030000000000001E-2</v>
      </c>
      <c r="R440" s="38">
        <f t="shared" si="144"/>
        <v>674.62933352724644</v>
      </c>
      <c r="S440" s="39">
        <f t="shared" si="135"/>
        <v>108.89421027500001</v>
      </c>
      <c r="T440" s="39">
        <f t="shared" si="145"/>
        <v>565.73512325224647</v>
      </c>
      <c r="U440" s="39">
        <f t="shared" si="146"/>
        <v>0</v>
      </c>
      <c r="V440" s="40">
        <f t="shared" si="147"/>
        <v>28453.37</v>
      </c>
    </row>
    <row r="441" spans="1:22" x14ac:dyDescent="0.2">
      <c r="A441" s="50">
        <v>57862</v>
      </c>
      <c r="B441" s="36"/>
      <c r="C441" s="37">
        <f t="shared" si="136"/>
        <v>435</v>
      </c>
      <c r="D441" s="48">
        <f t="shared" ref="D441:E456" si="154">D440</f>
        <v>8.0000000000000002E-3</v>
      </c>
      <c r="E441" s="48">
        <f t="shared" si="154"/>
        <v>1.00094E-2</v>
      </c>
      <c r="F441" s="48">
        <f t="shared" si="148"/>
        <v>1.8009400000000002E-2</v>
      </c>
      <c r="G441" s="38">
        <f t="shared" si="138"/>
        <v>445.19075585558954</v>
      </c>
      <c r="H441" s="39">
        <f t="shared" si="139"/>
        <v>29.675814280833336</v>
      </c>
      <c r="I441" s="39">
        <f t="shared" si="140"/>
        <v>415.51494157475622</v>
      </c>
      <c r="J441" s="39">
        <v>0</v>
      </c>
      <c r="K441" s="40">
        <f t="shared" si="141"/>
        <v>19358.04</v>
      </c>
      <c r="L441" s="39">
        <f t="shared" si="134"/>
        <v>229.43846204399932</v>
      </c>
      <c r="M441" s="36"/>
      <c r="N441" s="37">
        <f t="shared" si="142"/>
        <v>435</v>
      </c>
      <c r="O441" s="48">
        <f t="shared" ref="O441:P456" si="155">O440</f>
        <v>8.0000000000000002E-3</v>
      </c>
      <c r="P441" s="48">
        <f t="shared" si="155"/>
        <v>3.703E-2</v>
      </c>
      <c r="Q441" s="48">
        <f t="shared" si="149"/>
        <v>4.5030000000000001E-2</v>
      </c>
      <c r="R441" s="38">
        <f t="shared" si="144"/>
        <v>674.62921789958887</v>
      </c>
      <c r="S441" s="39">
        <f t="shared" si="135"/>
        <v>106.771270925</v>
      </c>
      <c r="T441" s="39">
        <f t="shared" si="145"/>
        <v>567.85794697458891</v>
      </c>
      <c r="U441" s="39">
        <f t="shared" si="146"/>
        <v>0</v>
      </c>
      <c r="V441" s="40">
        <f t="shared" si="147"/>
        <v>27885.51</v>
      </c>
    </row>
    <row r="442" spans="1:22" x14ac:dyDescent="0.2">
      <c r="A442" s="50">
        <v>57892</v>
      </c>
      <c r="B442" s="36"/>
      <c r="C442" s="37">
        <f t="shared" si="136"/>
        <v>436</v>
      </c>
      <c r="D442" s="48">
        <f t="shared" si="154"/>
        <v>8.0000000000000002E-3</v>
      </c>
      <c r="E442" s="48">
        <f t="shared" si="154"/>
        <v>1.00094E-2</v>
      </c>
      <c r="F442" s="48">
        <f t="shared" si="148"/>
        <v>1.8009400000000002E-2</v>
      </c>
      <c r="G442" s="38">
        <f t="shared" si="138"/>
        <v>445.19086950056413</v>
      </c>
      <c r="H442" s="39">
        <f t="shared" si="139"/>
        <v>29.052223798000004</v>
      </c>
      <c r="I442" s="39">
        <f t="shared" si="140"/>
        <v>416.13864570256413</v>
      </c>
      <c r="J442" s="39">
        <v>0</v>
      </c>
      <c r="K442" s="40">
        <f t="shared" si="141"/>
        <v>18941.900000000001</v>
      </c>
      <c r="L442" s="39">
        <f t="shared" si="134"/>
        <v>229.43829873054727</v>
      </c>
      <c r="M442" s="36"/>
      <c r="N442" s="37">
        <f t="shared" si="142"/>
        <v>436</v>
      </c>
      <c r="O442" s="48">
        <f t="shared" si="155"/>
        <v>8.0000000000000002E-3</v>
      </c>
      <c r="P442" s="48">
        <f t="shared" si="155"/>
        <v>3.703E-2</v>
      </c>
      <c r="Q442" s="48">
        <f t="shared" si="149"/>
        <v>4.5030000000000001E-2</v>
      </c>
      <c r="R442" s="38">
        <f t="shared" si="144"/>
        <v>674.62916823111141</v>
      </c>
      <c r="S442" s="39">
        <f t="shared" si="135"/>
        <v>104.64037627499999</v>
      </c>
      <c r="T442" s="39">
        <f t="shared" si="145"/>
        <v>569.98879195611141</v>
      </c>
      <c r="U442" s="39">
        <f t="shared" si="146"/>
        <v>0</v>
      </c>
      <c r="V442" s="40">
        <f t="shared" si="147"/>
        <v>27315.52</v>
      </c>
    </row>
    <row r="443" spans="1:22" x14ac:dyDescent="0.2">
      <c r="A443" s="50">
        <v>57923</v>
      </c>
      <c r="B443" s="36"/>
      <c r="C443" s="37">
        <f t="shared" si="136"/>
        <v>437</v>
      </c>
      <c r="D443" s="48">
        <f t="shared" si="154"/>
        <v>8.0000000000000002E-3</v>
      </c>
      <c r="E443" s="48">
        <f t="shared" si="154"/>
        <v>1.00094E-2</v>
      </c>
      <c r="F443" s="48">
        <f t="shared" si="148"/>
        <v>1.8009400000000002E-2</v>
      </c>
      <c r="G443" s="38">
        <f t="shared" si="138"/>
        <v>445.19083767055707</v>
      </c>
      <c r="H443" s="39">
        <f t="shared" si="139"/>
        <v>28.427687821666673</v>
      </c>
      <c r="I443" s="39">
        <f t="shared" si="140"/>
        <v>416.76314984889041</v>
      </c>
      <c r="J443" s="39">
        <v>0</v>
      </c>
      <c r="K443" s="40">
        <f t="shared" si="141"/>
        <v>18525.14</v>
      </c>
      <c r="L443" s="39">
        <f t="shared" si="134"/>
        <v>229.43830072470979</v>
      </c>
      <c r="M443" s="36"/>
      <c r="N443" s="37">
        <f t="shared" si="142"/>
        <v>437</v>
      </c>
      <c r="O443" s="48">
        <f t="shared" si="155"/>
        <v>8.0000000000000002E-3</v>
      </c>
      <c r="P443" s="48">
        <f t="shared" si="155"/>
        <v>3.703E-2</v>
      </c>
      <c r="Q443" s="48">
        <f t="shared" si="149"/>
        <v>4.5030000000000001E-2</v>
      </c>
      <c r="R443" s="38">
        <f t="shared" si="144"/>
        <v>674.62913839526686</v>
      </c>
      <c r="S443" s="39">
        <f t="shared" si="135"/>
        <v>102.5014888</v>
      </c>
      <c r="T443" s="39">
        <f t="shared" si="145"/>
        <v>572.12764959526692</v>
      </c>
      <c r="U443" s="39">
        <f t="shared" si="146"/>
        <v>0</v>
      </c>
      <c r="V443" s="40">
        <f t="shared" si="147"/>
        <v>26743.39</v>
      </c>
    </row>
    <row r="444" spans="1:22" x14ac:dyDescent="0.2">
      <c r="A444" s="50">
        <v>57954</v>
      </c>
      <c r="B444" s="36"/>
      <c r="C444" s="37">
        <f t="shared" si="136"/>
        <v>438</v>
      </c>
      <c r="D444" s="48">
        <f t="shared" si="154"/>
        <v>8.0000000000000002E-3</v>
      </c>
      <c r="E444" s="48">
        <f t="shared" si="154"/>
        <v>1.00094E-2</v>
      </c>
      <c r="F444" s="48">
        <f t="shared" si="148"/>
        <v>1.8009400000000002E-2</v>
      </c>
      <c r="G444" s="38">
        <f t="shared" si="138"/>
        <v>445.19091336683272</v>
      </c>
      <c r="H444" s="39">
        <f t="shared" si="139"/>
        <v>27.802221359666667</v>
      </c>
      <c r="I444" s="39">
        <f t="shared" si="140"/>
        <v>417.38869200716607</v>
      </c>
      <c r="J444" s="39">
        <v>0</v>
      </c>
      <c r="K444" s="40">
        <f t="shared" si="141"/>
        <v>18107.75</v>
      </c>
      <c r="L444" s="39">
        <f t="shared" si="134"/>
        <v>229.43816573709609</v>
      </c>
      <c r="M444" s="36"/>
      <c r="N444" s="37">
        <f t="shared" si="142"/>
        <v>438</v>
      </c>
      <c r="O444" s="48">
        <f t="shared" si="155"/>
        <v>8.0000000000000002E-3</v>
      </c>
      <c r="P444" s="48">
        <f t="shared" si="155"/>
        <v>3.703E-2</v>
      </c>
      <c r="Q444" s="48">
        <f t="shared" si="149"/>
        <v>4.5030000000000001E-2</v>
      </c>
      <c r="R444" s="38">
        <f t="shared" si="144"/>
        <v>674.6290791039288</v>
      </c>
      <c r="S444" s="39">
        <f t="shared" si="135"/>
        <v>100.354570975</v>
      </c>
      <c r="T444" s="39">
        <f t="shared" si="145"/>
        <v>574.2745081289288</v>
      </c>
      <c r="U444" s="39">
        <f t="shared" si="146"/>
        <v>0</v>
      </c>
      <c r="V444" s="40">
        <f t="shared" si="147"/>
        <v>26169.119999999999</v>
      </c>
    </row>
    <row r="445" spans="1:22" x14ac:dyDescent="0.2">
      <c r="A445" s="50">
        <v>57984</v>
      </c>
      <c r="B445" s="36"/>
      <c r="C445" s="37">
        <f t="shared" si="136"/>
        <v>439</v>
      </c>
      <c r="D445" s="48">
        <f t="shared" si="154"/>
        <v>8.0000000000000002E-3</v>
      </c>
      <c r="E445" s="48">
        <f t="shared" si="154"/>
        <v>1.00094E-2</v>
      </c>
      <c r="F445" s="48">
        <f t="shared" si="148"/>
        <v>1.8009400000000002E-2</v>
      </c>
      <c r="G445" s="38">
        <f t="shared" si="138"/>
        <v>445.19088120897311</v>
      </c>
      <c r="H445" s="39">
        <f t="shared" si="139"/>
        <v>27.175809404166671</v>
      </c>
      <c r="I445" s="39">
        <f t="shared" si="140"/>
        <v>418.01507180480644</v>
      </c>
      <c r="J445" s="39">
        <v>0</v>
      </c>
      <c r="K445" s="40">
        <f t="shared" si="141"/>
        <v>17689.73</v>
      </c>
      <c r="L445" s="39">
        <f t="shared" si="134"/>
        <v>229.43831411267286</v>
      </c>
      <c r="M445" s="36"/>
      <c r="N445" s="37">
        <f t="shared" si="142"/>
        <v>439</v>
      </c>
      <c r="O445" s="48">
        <f t="shared" si="155"/>
        <v>8.0000000000000002E-3</v>
      </c>
      <c r="P445" s="48">
        <f t="shared" si="155"/>
        <v>3.703E-2</v>
      </c>
      <c r="Q445" s="48">
        <f t="shared" si="149"/>
        <v>4.5030000000000001E-2</v>
      </c>
      <c r="R445" s="38">
        <f t="shared" si="144"/>
        <v>674.62919532164597</v>
      </c>
      <c r="S445" s="39">
        <f t="shared" si="135"/>
        <v>98.199622799999986</v>
      </c>
      <c r="T445" s="39">
        <f t="shared" si="145"/>
        <v>576.42957252164604</v>
      </c>
      <c r="U445" s="39">
        <f t="shared" si="146"/>
        <v>0</v>
      </c>
      <c r="V445" s="40">
        <f t="shared" si="147"/>
        <v>25592.69</v>
      </c>
    </row>
    <row r="446" spans="1:22" x14ac:dyDescent="0.2">
      <c r="A446" s="50">
        <v>58015</v>
      </c>
      <c r="B446" s="36"/>
      <c r="C446" s="37">
        <f t="shared" si="136"/>
        <v>440</v>
      </c>
      <c r="D446" s="48">
        <f t="shared" si="154"/>
        <v>8.0000000000000002E-3</v>
      </c>
      <c r="E446" s="48">
        <f t="shared" si="154"/>
        <v>1.00094E-2</v>
      </c>
      <c r="F446" s="48">
        <f t="shared" si="148"/>
        <v>1.8009400000000002E-2</v>
      </c>
      <c r="G446" s="38">
        <f t="shared" si="138"/>
        <v>445.19075718294511</v>
      </c>
      <c r="H446" s="39">
        <f t="shared" si="139"/>
        <v>26.548451955166669</v>
      </c>
      <c r="I446" s="39">
        <f t="shared" si="140"/>
        <v>418.64230522777842</v>
      </c>
      <c r="J446" s="39">
        <v>0</v>
      </c>
      <c r="K446" s="40">
        <f t="shared" si="141"/>
        <v>17271.09</v>
      </c>
      <c r="L446" s="39">
        <f t="shared" si="134"/>
        <v>229.4384268702733</v>
      </c>
      <c r="M446" s="36"/>
      <c r="N446" s="37">
        <f t="shared" si="142"/>
        <v>440</v>
      </c>
      <c r="O446" s="48">
        <f t="shared" si="155"/>
        <v>8.0000000000000002E-3</v>
      </c>
      <c r="P446" s="48">
        <f t="shared" si="155"/>
        <v>3.703E-2</v>
      </c>
      <c r="Q446" s="48">
        <f t="shared" si="149"/>
        <v>4.5030000000000001E-2</v>
      </c>
      <c r="R446" s="38">
        <f t="shared" si="144"/>
        <v>674.62918405321841</v>
      </c>
      <c r="S446" s="39">
        <f t="shared" si="135"/>
        <v>96.036569224999994</v>
      </c>
      <c r="T446" s="39">
        <f t="shared" si="145"/>
        <v>578.59261482821842</v>
      </c>
      <c r="U446" s="39">
        <f t="shared" si="146"/>
        <v>0</v>
      </c>
      <c r="V446" s="40">
        <f t="shared" si="147"/>
        <v>25014.1</v>
      </c>
    </row>
    <row r="447" spans="1:22" x14ac:dyDescent="0.2">
      <c r="A447" s="50">
        <v>58045</v>
      </c>
      <c r="B447" s="36"/>
      <c r="C447" s="37">
        <f t="shared" si="136"/>
        <v>441</v>
      </c>
      <c r="D447" s="48">
        <f t="shared" si="154"/>
        <v>8.0000000000000002E-3</v>
      </c>
      <c r="E447" s="48">
        <f t="shared" si="154"/>
        <v>1.00094E-2</v>
      </c>
      <c r="F447" s="48">
        <f t="shared" si="148"/>
        <v>1.8009400000000002E-2</v>
      </c>
      <c r="G447" s="38">
        <f t="shared" si="138"/>
        <v>445.19081660399138</v>
      </c>
      <c r="H447" s="39">
        <f t="shared" si="139"/>
        <v>25.920164020500003</v>
      </c>
      <c r="I447" s="39">
        <f t="shared" si="140"/>
        <v>419.27065258349137</v>
      </c>
      <c r="J447" s="39">
        <v>0</v>
      </c>
      <c r="K447" s="40">
        <f t="shared" si="141"/>
        <v>16851.82</v>
      </c>
      <c r="L447" s="39">
        <f t="shared" si="134"/>
        <v>229.43843797103727</v>
      </c>
      <c r="M447" s="36"/>
      <c r="N447" s="37">
        <f t="shared" si="142"/>
        <v>441</v>
      </c>
      <c r="O447" s="48">
        <f t="shared" si="155"/>
        <v>8.0000000000000002E-3</v>
      </c>
      <c r="P447" s="48">
        <f t="shared" si="155"/>
        <v>3.703E-2</v>
      </c>
      <c r="Q447" s="48">
        <f t="shared" si="149"/>
        <v>4.5030000000000001E-2</v>
      </c>
      <c r="R447" s="38">
        <f t="shared" si="144"/>
        <v>674.62925457502865</v>
      </c>
      <c r="S447" s="39">
        <f t="shared" si="135"/>
        <v>93.865410249999996</v>
      </c>
      <c r="T447" s="39">
        <f t="shared" si="145"/>
        <v>580.76384432502869</v>
      </c>
      <c r="U447" s="39">
        <f t="shared" si="146"/>
        <v>0</v>
      </c>
      <c r="V447" s="40">
        <f t="shared" si="147"/>
        <v>24433.34</v>
      </c>
    </row>
    <row r="448" spans="1:22" x14ac:dyDescent="0.2">
      <c r="A448" s="50">
        <v>58076</v>
      </c>
      <c r="B448" s="36"/>
      <c r="C448" s="37">
        <f t="shared" si="136"/>
        <v>442</v>
      </c>
      <c r="D448" s="48">
        <f t="shared" si="154"/>
        <v>8.0000000000000002E-3</v>
      </c>
      <c r="E448" s="48">
        <f t="shared" si="154"/>
        <v>1.00094E-2</v>
      </c>
      <c r="F448" s="48">
        <f t="shared" si="148"/>
        <v>1.8009400000000002E-2</v>
      </c>
      <c r="G448" s="38">
        <f t="shared" si="138"/>
        <v>445.19083384392076</v>
      </c>
      <c r="H448" s="39">
        <f t="shared" si="139"/>
        <v>25.290930592333336</v>
      </c>
      <c r="I448" s="39">
        <f t="shared" si="140"/>
        <v>419.89990325158743</v>
      </c>
      <c r="J448" s="39">
        <v>0</v>
      </c>
      <c r="K448" s="40">
        <f t="shared" si="141"/>
        <v>16431.919999999998</v>
      </c>
      <c r="L448" s="39">
        <f t="shared" si="134"/>
        <v>229.43852687683085</v>
      </c>
      <c r="M448" s="36"/>
      <c r="N448" s="37">
        <f t="shared" si="142"/>
        <v>442</v>
      </c>
      <c r="O448" s="48">
        <f t="shared" si="155"/>
        <v>8.0000000000000002E-3</v>
      </c>
      <c r="P448" s="48">
        <f t="shared" si="155"/>
        <v>3.703E-2</v>
      </c>
      <c r="Q448" s="48">
        <f t="shared" si="149"/>
        <v>4.5030000000000001E-2</v>
      </c>
      <c r="R448" s="38">
        <f t="shared" si="144"/>
        <v>674.62936072075161</v>
      </c>
      <c r="S448" s="39">
        <f t="shared" si="135"/>
        <v>91.686108350000012</v>
      </c>
      <c r="T448" s="39">
        <f t="shared" si="145"/>
        <v>582.94325237075157</v>
      </c>
      <c r="U448" s="39">
        <f t="shared" si="146"/>
        <v>0</v>
      </c>
      <c r="V448" s="40">
        <f t="shared" si="147"/>
        <v>23850.400000000001</v>
      </c>
    </row>
    <row r="449" spans="1:22" x14ac:dyDescent="0.2">
      <c r="A449" s="50">
        <v>58107</v>
      </c>
      <c r="B449" s="36"/>
      <c r="C449" s="37">
        <f t="shared" si="136"/>
        <v>443</v>
      </c>
      <c r="D449" s="48">
        <f t="shared" si="154"/>
        <v>8.0000000000000002E-3</v>
      </c>
      <c r="E449" s="48">
        <f t="shared" si="154"/>
        <v>1.00094E-2</v>
      </c>
      <c r="F449" s="48">
        <f t="shared" si="148"/>
        <v>1.8009400000000002E-2</v>
      </c>
      <c r="G449" s="38">
        <f t="shared" si="138"/>
        <v>445.19083122271121</v>
      </c>
      <c r="H449" s="39">
        <f t="shared" si="139"/>
        <v>24.660751670666667</v>
      </c>
      <c r="I449" s="39">
        <f t="shared" si="140"/>
        <v>420.53007955204453</v>
      </c>
      <c r="J449" s="39">
        <v>0</v>
      </c>
      <c r="K449" s="40">
        <f t="shared" si="141"/>
        <v>16011.39</v>
      </c>
      <c r="L449" s="39">
        <f t="shared" si="134"/>
        <v>229.43862149419584</v>
      </c>
      <c r="M449" s="36"/>
      <c r="N449" s="37">
        <f t="shared" si="142"/>
        <v>443</v>
      </c>
      <c r="O449" s="48">
        <f t="shared" si="155"/>
        <v>8.0000000000000002E-3</v>
      </c>
      <c r="P449" s="48">
        <f t="shared" si="155"/>
        <v>3.703E-2</v>
      </c>
      <c r="Q449" s="48">
        <f t="shared" si="149"/>
        <v>4.5030000000000001E-2</v>
      </c>
      <c r="R449" s="38">
        <f t="shared" si="144"/>
        <v>674.62945271690705</v>
      </c>
      <c r="S449" s="39">
        <f t="shared" si="135"/>
        <v>89.498626000000016</v>
      </c>
      <c r="T449" s="39">
        <f t="shared" si="145"/>
        <v>585.13082671690699</v>
      </c>
      <c r="U449" s="39">
        <f t="shared" si="146"/>
        <v>0</v>
      </c>
      <c r="V449" s="40">
        <f t="shared" si="147"/>
        <v>23265.27</v>
      </c>
    </row>
    <row r="450" spans="1:22" x14ac:dyDescent="0.2">
      <c r="A450" s="50">
        <v>58135</v>
      </c>
      <c r="B450" s="36"/>
      <c r="C450" s="41">
        <f t="shared" si="136"/>
        <v>444</v>
      </c>
      <c r="D450" s="42">
        <f t="shared" si="154"/>
        <v>8.0000000000000002E-3</v>
      </c>
      <c r="E450" s="42">
        <f t="shared" si="154"/>
        <v>1.00094E-2</v>
      </c>
      <c r="F450" s="42">
        <f t="shared" si="148"/>
        <v>1.8009400000000002E-2</v>
      </c>
      <c r="G450" s="43">
        <f t="shared" si="138"/>
        <v>445.1908334346266</v>
      </c>
      <c r="H450" s="44">
        <f t="shared" si="139"/>
        <v>24.029627255500003</v>
      </c>
      <c r="I450" s="44">
        <f t="shared" si="140"/>
        <v>421.16120617912662</v>
      </c>
      <c r="J450" s="44">
        <v>0</v>
      </c>
      <c r="K450" s="45">
        <f t="shared" si="141"/>
        <v>15590.23</v>
      </c>
      <c r="L450" s="39">
        <f t="shared" si="134"/>
        <v>229.43864325481923</v>
      </c>
      <c r="M450" s="36"/>
      <c r="N450" s="41">
        <f t="shared" si="142"/>
        <v>444</v>
      </c>
      <c r="O450" s="42">
        <f t="shared" si="155"/>
        <v>8.0000000000000002E-3</v>
      </c>
      <c r="P450" s="42">
        <f t="shared" si="155"/>
        <v>3.703E-2</v>
      </c>
      <c r="Q450" s="42">
        <f t="shared" si="149"/>
        <v>4.5030000000000001E-2</v>
      </c>
      <c r="R450" s="43">
        <f t="shared" si="144"/>
        <v>674.62947668944582</v>
      </c>
      <c r="S450" s="44">
        <f t="shared" si="135"/>
        <v>87.302925675000012</v>
      </c>
      <c r="T450" s="44">
        <f t="shared" si="145"/>
        <v>587.32655101444584</v>
      </c>
      <c r="U450" s="44">
        <f t="shared" si="146"/>
        <v>0</v>
      </c>
      <c r="V450" s="45">
        <f t="shared" si="147"/>
        <v>22677.94</v>
      </c>
    </row>
    <row r="451" spans="1:22" x14ac:dyDescent="0.2">
      <c r="A451" s="50">
        <v>58166</v>
      </c>
      <c r="B451" s="36">
        <v>38</v>
      </c>
      <c r="C451" s="37">
        <f t="shared" si="136"/>
        <v>445</v>
      </c>
      <c r="D451" s="48">
        <f t="shared" si="154"/>
        <v>8.0000000000000002E-3</v>
      </c>
      <c r="E451" s="48">
        <f t="shared" si="154"/>
        <v>1.00094E-2</v>
      </c>
      <c r="F451" s="48">
        <f t="shared" si="148"/>
        <v>1.8009400000000002E-2</v>
      </c>
      <c r="G451" s="38">
        <f t="shared" si="138"/>
        <v>445.19086787798841</v>
      </c>
      <c r="H451" s="39">
        <f t="shared" si="139"/>
        <v>23.397557346833334</v>
      </c>
      <c r="I451" s="39">
        <f t="shared" si="140"/>
        <v>421.7933105311551</v>
      </c>
      <c r="J451" s="39">
        <v>0</v>
      </c>
      <c r="K451" s="40">
        <f t="shared" si="141"/>
        <v>15168.44</v>
      </c>
      <c r="L451" s="39">
        <f t="shared" si="134"/>
        <v>229.43850621012047</v>
      </c>
      <c r="M451" s="36">
        <v>38</v>
      </c>
      <c r="N451" s="37">
        <f t="shared" si="142"/>
        <v>445</v>
      </c>
      <c r="O451" s="48">
        <f t="shared" si="155"/>
        <v>8.0000000000000002E-3</v>
      </c>
      <c r="P451" s="48">
        <f t="shared" si="155"/>
        <v>3.703E-2</v>
      </c>
      <c r="Q451" s="48">
        <f t="shared" si="149"/>
        <v>4.5030000000000001E-2</v>
      </c>
      <c r="R451" s="38">
        <f t="shared" si="144"/>
        <v>674.62937408810888</v>
      </c>
      <c r="S451" s="39">
        <f t="shared" si="135"/>
        <v>85.098969850000003</v>
      </c>
      <c r="T451" s="39">
        <f t="shared" si="145"/>
        <v>589.53040423810887</v>
      </c>
      <c r="U451" s="39">
        <f t="shared" si="146"/>
        <v>0</v>
      </c>
      <c r="V451" s="40">
        <f t="shared" si="147"/>
        <v>22088.41</v>
      </c>
    </row>
    <row r="452" spans="1:22" x14ac:dyDescent="0.2">
      <c r="A452" s="50">
        <v>58196</v>
      </c>
      <c r="B452" s="36"/>
      <c r="C452" s="37">
        <f t="shared" si="136"/>
        <v>446</v>
      </c>
      <c r="D452" s="48">
        <f t="shared" si="154"/>
        <v>8.0000000000000002E-3</v>
      </c>
      <c r="E452" s="48">
        <f t="shared" si="154"/>
        <v>1.00094E-2</v>
      </c>
      <c r="F452" s="48">
        <f t="shared" si="148"/>
        <v>1.8009400000000002E-2</v>
      </c>
      <c r="G452" s="38">
        <f t="shared" si="138"/>
        <v>445.19096504147791</v>
      </c>
      <c r="H452" s="39">
        <f t="shared" si="139"/>
        <v>22.764541944666671</v>
      </c>
      <c r="I452" s="39">
        <f t="shared" si="140"/>
        <v>422.42642309681122</v>
      </c>
      <c r="J452" s="39">
        <v>0</v>
      </c>
      <c r="K452" s="40">
        <f t="shared" si="141"/>
        <v>14746.01</v>
      </c>
      <c r="L452" s="39">
        <f t="shared" si="134"/>
        <v>229.43842139296584</v>
      </c>
      <c r="M452" s="36"/>
      <c r="N452" s="37">
        <f t="shared" si="142"/>
        <v>446</v>
      </c>
      <c r="O452" s="48">
        <f t="shared" si="155"/>
        <v>8.0000000000000002E-3</v>
      </c>
      <c r="P452" s="48">
        <f t="shared" si="155"/>
        <v>3.703E-2</v>
      </c>
      <c r="Q452" s="48">
        <f t="shared" si="149"/>
        <v>4.5030000000000001E-2</v>
      </c>
      <c r="R452" s="38">
        <f t="shared" si="144"/>
        <v>674.62938643444375</v>
      </c>
      <c r="S452" s="39">
        <f t="shared" si="135"/>
        <v>82.886758525000005</v>
      </c>
      <c r="T452" s="39">
        <f t="shared" si="145"/>
        <v>591.74262790944374</v>
      </c>
      <c r="U452" s="39">
        <f t="shared" si="146"/>
        <v>0</v>
      </c>
      <c r="V452" s="40">
        <f t="shared" si="147"/>
        <v>21496.67</v>
      </c>
    </row>
    <row r="453" spans="1:22" x14ac:dyDescent="0.2">
      <c r="A453" s="50">
        <v>58227</v>
      </c>
      <c r="B453" s="36"/>
      <c r="C453" s="37">
        <f t="shared" si="136"/>
        <v>447</v>
      </c>
      <c r="D453" s="48">
        <f t="shared" si="154"/>
        <v>8.0000000000000002E-3</v>
      </c>
      <c r="E453" s="48">
        <f t="shared" si="154"/>
        <v>1.00094E-2</v>
      </c>
      <c r="F453" s="48">
        <f t="shared" si="148"/>
        <v>1.8009400000000002E-2</v>
      </c>
      <c r="G453" s="38">
        <f t="shared" si="138"/>
        <v>445.1908570526324</v>
      </c>
      <c r="H453" s="39">
        <f t="shared" si="139"/>
        <v>22.130566041166674</v>
      </c>
      <c r="I453" s="39">
        <f t="shared" si="140"/>
        <v>423.06029101146572</v>
      </c>
      <c r="J453" s="39">
        <v>0</v>
      </c>
      <c r="K453" s="40">
        <f t="shared" si="141"/>
        <v>14322.95</v>
      </c>
      <c r="L453" s="39">
        <f t="shared" si="134"/>
        <v>229.43861185342894</v>
      </c>
      <c r="M453" s="36"/>
      <c r="N453" s="37">
        <f t="shared" si="142"/>
        <v>447</v>
      </c>
      <c r="O453" s="48">
        <f t="shared" si="155"/>
        <v>8.0000000000000002E-3</v>
      </c>
      <c r="P453" s="48">
        <f t="shared" si="155"/>
        <v>3.703E-2</v>
      </c>
      <c r="Q453" s="48">
        <f t="shared" si="149"/>
        <v>4.5030000000000001E-2</v>
      </c>
      <c r="R453" s="38">
        <f t="shared" si="144"/>
        <v>674.62946890606133</v>
      </c>
      <c r="S453" s="39">
        <f t="shared" si="135"/>
        <v>80.666254174999992</v>
      </c>
      <c r="T453" s="39">
        <f t="shared" si="145"/>
        <v>593.96321473106138</v>
      </c>
      <c r="U453" s="39">
        <f t="shared" si="146"/>
        <v>0</v>
      </c>
      <c r="V453" s="40">
        <f t="shared" si="147"/>
        <v>20902.71</v>
      </c>
    </row>
    <row r="454" spans="1:22" x14ac:dyDescent="0.2">
      <c r="A454" s="50">
        <v>58257</v>
      </c>
      <c r="B454" s="36"/>
      <c r="C454" s="37">
        <f t="shared" si="136"/>
        <v>448</v>
      </c>
      <c r="D454" s="48">
        <f t="shared" si="154"/>
        <v>8.0000000000000002E-3</v>
      </c>
      <c r="E454" s="48">
        <f t="shared" si="154"/>
        <v>1.00094E-2</v>
      </c>
      <c r="F454" s="48">
        <f t="shared" si="148"/>
        <v>1.8009400000000002E-2</v>
      </c>
      <c r="G454" s="38">
        <f t="shared" si="138"/>
        <v>445.19086609795096</v>
      </c>
      <c r="H454" s="39">
        <f t="shared" si="139"/>
        <v>21.495644644166671</v>
      </c>
      <c r="I454" s="39">
        <f t="shared" si="140"/>
        <v>423.69522145378431</v>
      </c>
      <c r="J454" s="39">
        <v>0</v>
      </c>
      <c r="K454" s="40">
        <f t="shared" si="141"/>
        <v>13899.25</v>
      </c>
      <c r="L454" s="39">
        <f t="shared" si="134"/>
        <v>229.43870656272617</v>
      </c>
      <c r="M454" s="36"/>
      <c r="N454" s="37">
        <f t="shared" si="142"/>
        <v>448</v>
      </c>
      <c r="O454" s="48">
        <f t="shared" si="155"/>
        <v>8.0000000000000002E-3</v>
      </c>
      <c r="P454" s="48">
        <f t="shared" si="155"/>
        <v>3.703E-2</v>
      </c>
      <c r="Q454" s="48">
        <f t="shared" si="149"/>
        <v>4.5030000000000001E-2</v>
      </c>
      <c r="R454" s="38">
        <f t="shared" si="144"/>
        <v>674.62957266067713</v>
      </c>
      <c r="S454" s="39">
        <f t="shared" si="135"/>
        <v>78.437419274999996</v>
      </c>
      <c r="T454" s="39">
        <f t="shared" si="145"/>
        <v>596.1921533856771</v>
      </c>
      <c r="U454" s="39">
        <f t="shared" si="146"/>
        <v>0</v>
      </c>
      <c r="V454" s="40">
        <f t="shared" si="147"/>
        <v>20306.52</v>
      </c>
    </row>
    <row r="455" spans="1:22" x14ac:dyDescent="0.2">
      <c r="A455" s="50">
        <v>58288</v>
      </c>
      <c r="B455" s="36"/>
      <c r="C455" s="37">
        <f t="shared" si="136"/>
        <v>449</v>
      </c>
      <c r="D455" s="48">
        <f t="shared" si="154"/>
        <v>8.0000000000000002E-3</v>
      </c>
      <c r="E455" s="48">
        <f t="shared" si="154"/>
        <v>1.00094E-2</v>
      </c>
      <c r="F455" s="48">
        <f t="shared" si="148"/>
        <v>1.8009400000000002E-2</v>
      </c>
      <c r="G455" s="38">
        <f t="shared" si="138"/>
        <v>445.1907130418943</v>
      </c>
      <c r="H455" s="39">
        <f t="shared" si="139"/>
        <v>20.859762745833336</v>
      </c>
      <c r="I455" s="39">
        <f t="shared" si="140"/>
        <v>424.33095029606096</v>
      </c>
      <c r="J455" s="39">
        <v>0</v>
      </c>
      <c r="K455" s="40">
        <f t="shared" si="141"/>
        <v>13474.92</v>
      </c>
      <c r="L455" s="39">
        <f t="shared" si="134"/>
        <v>229.43893115924442</v>
      </c>
      <c r="M455" s="36"/>
      <c r="N455" s="37">
        <f t="shared" si="142"/>
        <v>449</v>
      </c>
      <c r="O455" s="48">
        <f t="shared" si="155"/>
        <v>8.0000000000000002E-3</v>
      </c>
      <c r="P455" s="48">
        <f t="shared" si="155"/>
        <v>3.703E-2</v>
      </c>
      <c r="Q455" s="48">
        <f t="shared" si="149"/>
        <v>4.5030000000000001E-2</v>
      </c>
      <c r="R455" s="38">
        <f t="shared" si="144"/>
        <v>674.62964420113872</v>
      </c>
      <c r="S455" s="39">
        <f t="shared" si="135"/>
        <v>76.200216300000008</v>
      </c>
      <c r="T455" s="39">
        <f t="shared" si="145"/>
        <v>598.42942790113875</v>
      </c>
      <c r="U455" s="39">
        <f t="shared" si="146"/>
        <v>0</v>
      </c>
      <c r="V455" s="40">
        <f t="shared" si="147"/>
        <v>19708.09</v>
      </c>
    </row>
    <row r="456" spans="1:22" x14ac:dyDescent="0.2">
      <c r="A456" s="50">
        <v>58319</v>
      </c>
      <c r="B456" s="36"/>
      <c r="C456" s="37">
        <f t="shared" si="136"/>
        <v>450</v>
      </c>
      <c r="D456" s="48">
        <f t="shared" si="154"/>
        <v>8.0000000000000002E-3</v>
      </c>
      <c r="E456" s="48">
        <f t="shared" si="154"/>
        <v>1.00094E-2</v>
      </c>
      <c r="F456" s="48">
        <f t="shared" si="148"/>
        <v>1.8009400000000002E-2</v>
      </c>
      <c r="G456" s="38">
        <f t="shared" si="138"/>
        <v>445.19074443822251</v>
      </c>
      <c r="H456" s="39">
        <f t="shared" si="139"/>
        <v>20.222935354000001</v>
      </c>
      <c r="I456" s="39">
        <f t="shared" si="140"/>
        <v>424.96780908422249</v>
      </c>
      <c r="J456" s="39">
        <v>0</v>
      </c>
      <c r="K456" s="40">
        <f t="shared" si="141"/>
        <v>13049.95</v>
      </c>
      <c r="L456" s="39">
        <f t="shared" ref="L456:L486" si="156">R456-G456</f>
        <v>229.43888017934216</v>
      </c>
      <c r="M456" s="36"/>
      <c r="N456" s="37">
        <f t="shared" si="142"/>
        <v>450</v>
      </c>
      <c r="O456" s="48">
        <f t="shared" si="155"/>
        <v>8.0000000000000002E-3</v>
      </c>
      <c r="P456" s="48">
        <f t="shared" si="155"/>
        <v>3.703E-2</v>
      </c>
      <c r="Q456" s="48">
        <f t="shared" si="149"/>
        <v>4.5030000000000001E-2</v>
      </c>
      <c r="R456" s="38">
        <f t="shared" si="144"/>
        <v>674.62962461756467</v>
      </c>
      <c r="S456" s="39">
        <f t="shared" ref="S456:S485" si="157">IF(LEN($N456)&gt;0,-IPMT(SUM(O456:P456)/12,1,$T$4-$N456+1,$V455),"")</f>
        <v>73.954607725000002</v>
      </c>
      <c r="T456" s="39">
        <f t="shared" si="145"/>
        <v>600.67501689256471</v>
      </c>
      <c r="U456" s="39">
        <f t="shared" si="146"/>
        <v>0</v>
      </c>
      <c r="V456" s="40">
        <f t="shared" si="147"/>
        <v>19107.41</v>
      </c>
    </row>
    <row r="457" spans="1:22" x14ac:dyDescent="0.2">
      <c r="A457" s="50">
        <v>58349</v>
      </c>
      <c r="B457" s="36"/>
      <c r="C457" s="37">
        <f t="shared" ref="C457:C486" si="158">IF(C456&gt;=$I$4,"",C456+1)</f>
        <v>451</v>
      </c>
      <c r="D457" s="48">
        <f t="shared" ref="D457:E472" si="159">D456</f>
        <v>8.0000000000000002E-3</v>
      </c>
      <c r="E457" s="48">
        <f t="shared" si="159"/>
        <v>1.00094E-2</v>
      </c>
      <c r="F457" s="48">
        <f t="shared" si="148"/>
        <v>1.8009400000000002E-2</v>
      </c>
      <c r="G457" s="38">
        <f t="shared" ref="G457:G486" si="160">IF(LEN($C457)&gt;0,SUM($H457:$I457),"")</f>
        <v>445.19066969653682</v>
      </c>
      <c r="H457" s="39">
        <f t="shared" ref="H457:H486" si="161">IF(LEN($C457)&gt;0,-IPMT(SUM(D457:E457)/12,1,$I$4-$C457+1,$K456),"")</f>
        <v>19.58514746083334</v>
      </c>
      <c r="I457" s="39">
        <f t="shared" ref="I457:I486" si="162">IF(LEN($C457)&gt;0,-PPMT(SUM(D457:E457)/12,1,$I$4-$C457+1,$K456),"")</f>
        <v>425.60552223570346</v>
      </c>
      <c r="J457" s="39">
        <v>0</v>
      </c>
      <c r="K457" s="40">
        <f t="shared" ref="K457:K486" si="163">IF(LEN($C457)&gt;0,ROUND($K456-$I457,2),"")-J457</f>
        <v>12624.34</v>
      </c>
      <c r="L457" s="39">
        <f t="shared" si="156"/>
        <v>229.43877898137816</v>
      </c>
      <c r="M457" s="36"/>
      <c r="N457" s="37">
        <f t="shared" ref="N457:N486" si="164">IF(N456&gt;=$T$4,"",N456+1)</f>
        <v>451</v>
      </c>
      <c r="O457" s="48">
        <f t="shared" ref="O457:P472" si="165">O456</f>
        <v>8.0000000000000002E-3</v>
      </c>
      <c r="P457" s="48">
        <f t="shared" si="165"/>
        <v>3.703E-2</v>
      </c>
      <c r="Q457" s="48">
        <f t="shared" si="149"/>
        <v>4.5030000000000001E-2</v>
      </c>
      <c r="R457" s="38">
        <f t="shared" ref="R457:R486" si="166">IF(LEN($N457)&gt;0,SUM($S457:$T457),"")</f>
        <v>674.62944867791498</v>
      </c>
      <c r="S457" s="39">
        <f t="shared" si="157"/>
        <v>71.700556024999997</v>
      </c>
      <c r="T457" s="39">
        <f t="shared" ref="T457:T486" si="167">IF(LEN($N457)&gt;0,-PPMT(SUM(O457:P457)/12,1,$T$4-$N457+1,$V456),"")</f>
        <v>602.92889265291501</v>
      </c>
      <c r="U457" s="39">
        <f t="shared" ref="U457:U486" si="168">J457</f>
        <v>0</v>
      </c>
      <c r="V457" s="40">
        <f t="shared" ref="V457:V486" si="169">IF(LEN($N457)&gt;0,ROUND($V456-$T457,2),"")-U457</f>
        <v>18504.48</v>
      </c>
    </row>
    <row r="458" spans="1:22" x14ac:dyDescent="0.2">
      <c r="A458" s="50">
        <v>58380</v>
      </c>
      <c r="B458" s="36"/>
      <c r="C458" s="37">
        <f t="shared" si="158"/>
        <v>452</v>
      </c>
      <c r="D458" s="48">
        <f t="shared" si="159"/>
        <v>8.0000000000000002E-3</v>
      </c>
      <c r="E458" s="48">
        <f t="shared" si="159"/>
        <v>1.00094E-2</v>
      </c>
      <c r="F458" s="48">
        <f t="shared" si="148"/>
        <v>1.8009400000000002E-2</v>
      </c>
      <c r="G458" s="38">
        <f t="shared" si="160"/>
        <v>445.19051179060426</v>
      </c>
      <c r="H458" s="39">
        <f t="shared" si="161"/>
        <v>18.946399066333331</v>
      </c>
      <c r="I458" s="39">
        <f t="shared" si="162"/>
        <v>426.24411272427091</v>
      </c>
      <c r="J458" s="39">
        <v>0</v>
      </c>
      <c r="K458" s="40">
        <f t="shared" si="163"/>
        <v>12198.1</v>
      </c>
      <c r="L458" s="39">
        <f t="shared" si="156"/>
        <v>229.43889651606497</v>
      </c>
      <c r="M458" s="36"/>
      <c r="N458" s="37">
        <f t="shared" si="164"/>
        <v>452</v>
      </c>
      <c r="O458" s="48">
        <f t="shared" si="165"/>
        <v>8.0000000000000002E-3</v>
      </c>
      <c r="P458" s="48">
        <f t="shared" si="165"/>
        <v>3.703E-2</v>
      </c>
      <c r="Q458" s="48">
        <f t="shared" si="149"/>
        <v>4.5030000000000001E-2</v>
      </c>
      <c r="R458" s="38">
        <f t="shared" si="166"/>
        <v>674.62940830666923</v>
      </c>
      <c r="S458" s="39">
        <f t="shared" si="157"/>
        <v>69.438061200000007</v>
      </c>
      <c r="T458" s="39">
        <f t="shared" si="167"/>
        <v>605.19134710666924</v>
      </c>
      <c r="U458" s="39">
        <f t="shared" si="168"/>
        <v>0</v>
      </c>
      <c r="V458" s="40">
        <f t="shared" si="169"/>
        <v>17899.29</v>
      </c>
    </row>
    <row r="459" spans="1:22" x14ac:dyDescent="0.2">
      <c r="A459" s="50">
        <v>58410</v>
      </c>
      <c r="B459" s="36"/>
      <c r="C459" s="37">
        <f t="shared" si="158"/>
        <v>453</v>
      </c>
      <c r="D459" s="48">
        <f t="shared" si="159"/>
        <v>8.0000000000000002E-3</v>
      </c>
      <c r="E459" s="48">
        <f t="shared" si="159"/>
        <v>1.00094E-2</v>
      </c>
      <c r="F459" s="48">
        <f t="shared" si="148"/>
        <v>1.8009400000000002E-2</v>
      </c>
      <c r="G459" s="38">
        <f t="shared" si="160"/>
        <v>445.1906618915578</v>
      </c>
      <c r="H459" s="39">
        <f t="shared" si="161"/>
        <v>18.306705178333338</v>
      </c>
      <c r="I459" s="39">
        <f t="shared" si="162"/>
        <v>426.88395671322445</v>
      </c>
      <c r="J459" s="39">
        <v>0</v>
      </c>
      <c r="K459" s="40">
        <f t="shared" si="163"/>
        <v>11771.22</v>
      </c>
      <c r="L459" s="39">
        <f t="shared" si="156"/>
        <v>229.43879718795466</v>
      </c>
      <c r="M459" s="36"/>
      <c r="N459" s="37">
        <f t="shared" si="164"/>
        <v>453</v>
      </c>
      <c r="O459" s="48">
        <f t="shared" si="165"/>
        <v>8.0000000000000002E-3</v>
      </c>
      <c r="P459" s="48">
        <f t="shared" si="165"/>
        <v>3.703E-2</v>
      </c>
      <c r="Q459" s="48">
        <f t="shared" si="149"/>
        <v>4.5030000000000001E-2</v>
      </c>
      <c r="R459" s="38">
        <f t="shared" si="166"/>
        <v>674.62945907951246</v>
      </c>
      <c r="S459" s="39">
        <f t="shared" si="157"/>
        <v>67.167085725000007</v>
      </c>
      <c r="T459" s="39">
        <f t="shared" si="167"/>
        <v>607.46237335451247</v>
      </c>
      <c r="U459" s="39">
        <f t="shared" si="168"/>
        <v>0</v>
      </c>
      <c r="V459" s="40">
        <f t="shared" si="169"/>
        <v>17291.830000000002</v>
      </c>
    </row>
    <row r="460" spans="1:22" x14ac:dyDescent="0.2">
      <c r="A460" s="50">
        <v>58441</v>
      </c>
      <c r="B460" s="36"/>
      <c r="C460" s="37">
        <f t="shared" si="158"/>
        <v>454</v>
      </c>
      <c r="D460" s="48">
        <f t="shared" si="159"/>
        <v>8.0000000000000002E-3</v>
      </c>
      <c r="E460" s="48">
        <f t="shared" si="159"/>
        <v>1.00094E-2</v>
      </c>
      <c r="F460" s="48">
        <f t="shared" si="148"/>
        <v>1.8009400000000002E-2</v>
      </c>
      <c r="G460" s="38">
        <f t="shared" si="160"/>
        <v>445.1908115355514</v>
      </c>
      <c r="H460" s="39">
        <f t="shared" si="161"/>
        <v>17.666050789</v>
      </c>
      <c r="I460" s="39">
        <f t="shared" si="162"/>
        <v>427.52476074655141</v>
      </c>
      <c r="J460" s="39">
        <v>0</v>
      </c>
      <c r="K460" s="40">
        <f t="shared" si="163"/>
        <v>11343.7</v>
      </c>
      <c r="L460" s="39">
        <f t="shared" si="156"/>
        <v>229.43874013885085</v>
      </c>
      <c r="M460" s="36"/>
      <c r="N460" s="37">
        <f t="shared" si="164"/>
        <v>454</v>
      </c>
      <c r="O460" s="48">
        <f t="shared" si="165"/>
        <v>8.0000000000000002E-3</v>
      </c>
      <c r="P460" s="48">
        <f t="shared" si="165"/>
        <v>3.703E-2</v>
      </c>
      <c r="Q460" s="48">
        <f t="shared" si="149"/>
        <v>4.5030000000000001E-2</v>
      </c>
      <c r="R460" s="38">
        <f t="shared" si="166"/>
        <v>674.62955167440225</v>
      </c>
      <c r="S460" s="39">
        <f t="shared" si="157"/>
        <v>64.887592075000015</v>
      </c>
      <c r="T460" s="39">
        <f t="shared" si="167"/>
        <v>609.74195959940221</v>
      </c>
      <c r="U460" s="39">
        <f t="shared" si="168"/>
        <v>0</v>
      </c>
      <c r="V460" s="40">
        <f t="shared" si="169"/>
        <v>16682.09</v>
      </c>
    </row>
    <row r="461" spans="1:22" x14ac:dyDescent="0.2">
      <c r="A461" s="50">
        <v>58472</v>
      </c>
      <c r="B461" s="36"/>
      <c r="C461" s="37">
        <f t="shared" si="158"/>
        <v>455</v>
      </c>
      <c r="D461" s="48">
        <f t="shared" si="159"/>
        <v>8.0000000000000002E-3</v>
      </c>
      <c r="E461" s="48">
        <f t="shared" si="159"/>
        <v>1.00094E-2</v>
      </c>
      <c r="F461" s="48">
        <f t="shared" si="148"/>
        <v>1.8009400000000002E-2</v>
      </c>
      <c r="G461" s="38">
        <f t="shared" si="160"/>
        <v>445.19099837419401</v>
      </c>
      <c r="H461" s="39">
        <f t="shared" si="161"/>
        <v>17.024435898333337</v>
      </c>
      <c r="I461" s="39">
        <f t="shared" si="162"/>
        <v>428.16656247586064</v>
      </c>
      <c r="J461" s="39">
        <v>0</v>
      </c>
      <c r="K461" s="40">
        <f t="shared" si="163"/>
        <v>10915.53</v>
      </c>
      <c r="L461" s="39">
        <f t="shared" si="156"/>
        <v>229.4386325471022</v>
      </c>
      <c r="M461" s="36"/>
      <c r="N461" s="37">
        <f t="shared" si="164"/>
        <v>455</v>
      </c>
      <c r="O461" s="48">
        <f t="shared" si="165"/>
        <v>8.0000000000000002E-3</v>
      </c>
      <c r="P461" s="48">
        <f t="shared" si="165"/>
        <v>3.703E-2</v>
      </c>
      <c r="Q461" s="48">
        <f t="shared" si="149"/>
        <v>4.5030000000000001E-2</v>
      </c>
      <c r="R461" s="38">
        <f t="shared" si="166"/>
        <v>674.62963092129621</v>
      </c>
      <c r="S461" s="39">
        <f t="shared" si="157"/>
        <v>62.599542725000006</v>
      </c>
      <c r="T461" s="39">
        <f t="shared" si="167"/>
        <v>612.03008819629622</v>
      </c>
      <c r="U461" s="39">
        <f t="shared" si="168"/>
        <v>0</v>
      </c>
      <c r="V461" s="40">
        <f t="shared" si="169"/>
        <v>16070.06</v>
      </c>
    </row>
    <row r="462" spans="1:22" ht="13.2" thickBot="1" x14ac:dyDescent="0.25">
      <c r="A462" s="50">
        <v>58501</v>
      </c>
      <c r="B462" s="36"/>
      <c r="C462" s="41">
        <f t="shared" si="158"/>
        <v>456</v>
      </c>
      <c r="D462" s="42">
        <f t="shared" si="159"/>
        <v>8.0000000000000002E-3</v>
      </c>
      <c r="E462" s="42">
        <f t="shared" si="159"/>
        <v>1.00094E-2</v>
      </c>
      <c r="F462" s="42">
        <f t="shared" si="148"/>
        <v>1.8009400000000002E-2</v>
      </c>
      <c r="G462" s="43">
        <f t="shared" si="160"/>
        <v>445.19085817446745</v>
      </c>
      <c r="H462" s="44">
        <f t="shared" si="161"/>
        <v>16.381845498500002</v>
      </c>
      <c r="I462" s="44">
        <f t="shared" si="162"/>
        <v>428.80901267596744</v>
      </c>
      <c r="J462" s="44">
        <v>0</v>
      </c>
      <c r="K462" s="45">
        <f t="shared" si="163"/>
        <v>10486.72</v>
      </c>
      <c r="L462" s="39">
        <f t="shared" si="156"/>
        <v>229.438776449356</v>
      </c>
      <c r="M462" s="36"/>
      <c r="N462" s="41">
        <f t="shared" si="164"/>
        <v>456</v>
      </c>
      <c r="O462" s="42">
        <f t="shared" si="165"/>
        <v>8.0000000000000002E-3</v>
      </c>
      <c r="P462" s="42">
        <f t="shared" si="165"/>
        <v>3.703E-2</v>
      </c>
      <c r="Q462" s="42">
        <f t="shared" si="149"/>
        <v>4.5030000000000001E-2</v>
      </c>
      <c r="R462" s="43">
        <f t="shared" si="166"/>
        <v>674.62963462382345</v>
      </c>
      <c r="S462" s="44">
        <f t="shared" si="157"/>
        <v>60.302900149999992</v>
      </c>
      <c r="T462" s="44">
        <f t="shared" si="167"/>
        <v>614.32673447382342</v>
      </c>
      <c r="U462" s="44">
        <f t="shared" si="168"/>
        <v>0</v>
      </c>
      <c r="V462" s="45">
        <f t="shared" si="169"/>
        <v>15455.73</v>
      </c>
    </row>
    <row r="463" spans="1:22" x14ac:dyDescent="0.2">
      <c r="A463" s="50">
        <v>58532</v>
      </c>
      <c r="B463" s="29">
        <v>39</v>
      </c>
      <c r="C463" s="37">
        <f t="shared" si="158"/>
        <v>457</v>
      </c>
      <c r="D463" s="48">
        <f t="shared" si="159"/>
        <v>8.0000000000000002E-3</v>
      </c>
      <c r="E463" s="48">
        <f t="shared" si="159"/>
        <v>1.00094E-2</v>
      </c>
      <c r="F463" s="48">
        <f t="shared" si="148"/>
        <v>1.8009400000000002E-2</v>
      </c>
      <c r="G463" s="38">
        <f t="shared" si="160"/>
        <v>445.19081625977975</v>
      </c>
      <c r="H463" s="39">
        <f t="shared" si="161"/>
        <v>15.738294597333335</v>
      </c>
      <c r="I463" s="39">
        <f t="shared" si="162"/>
        <v>429.45252166244643</v>
      </c>
      <c r="J463" s="39">
        <v>0</v>
      </c>
      <c r="K463" s="40">
        <f t="shared" si="163"/>
        <v>10057.27</v>
      </c>
      <c r="L463" s="39">
        <f t="shared" si="156"/>
        <v>229.43867582659863</v>
      </c>
      <c r="M463" s="29">
        <v>39</v>
      </c>
      <c r="N463" s="37">
        <f t="shared" si="164"/>
        <v>457</v>
      </c>
      <c r="O463" s="48">
        <f t="shared" si="165"/>
        <v>8.0000000000000002E-3</v>
      </c>
      <c r="P463" s="48">
        <f t="shared" si="165"/>
        <v>3.703E-2</v>
      </c>
      <c r="Q463" s="48">
        <f t="shared" si="149"/>
        <v>4.5030000000000001E-2</v>
      </c>
      <c r="R463" s="38">
        <f t="shared" si="166"/>
        <v>674.62949208637838</v>
      </c>
      <c r="S463" s="39">
        <f t="shared" si="157"/>
        <v>57.997626825000005</v>
      </c>
      <c r="T463" s="39">
        <f t="shared" si="167"/>
        <v>616.63186526137838</v>
      </c>
      <c r="U463" s="39">
        <f t="shared" si="168"/>
        <v>0</v>
      </c>
      <c r="V463" s="40">
        <f t="shared" si="169"/>
        <v>14839.1</v>
      </c>
    </row>
    <row r="464" spans="1:22" x14ac:dyDescent="0.2">
      <c r="A464" s="50">
        <v>58562</v>
      </c>
      <c r="B464" s="36"/>
      <c r="C464" s="37">
        <f t="shared" si="158"/>
        <v>458</v>
      </c>
      <c r="D464" s="48">
        <f t="shared" si="159"/>
        <v>8.0000000000000002E-3</v>
      </c>
      <c r="E464" s="48">
        <f t="shared" si="159"/>
        <v>1.00094E-2</v>
      </c>
      <c r="F464" s="48">
        <f t="shared" si="148"/>
        <v>1.8009400000000002E-2</v>
      </c>
      <c r="G464" s="38">
        <f t="shared" si="160"/>
        <v>445.19092788264015</v>
      </c>
      <c r="H464" s="39">
        <f t="shared" si="161"/>
        <v>15.093783194833335</v>
      </c>
      <c r="I464" s="39">
        <f t="shared" si="162"/>
        <v>430.0971446878068</v>
      </c>
      <c r="J464" s="39">
        <v>0</v>
      </c>
      <c r="K464" s="40">
        <f t="shared" si="163"/>
        <v>9627.17</v>
      </c>
      <c r="L464" s="39">
        <f t="shared" si="156"/>
        <v>229.43864900406288</v>
      </c>
      <c r="M464" s="36"/>
      <c r="N464" s="37">
        <f t="shared" si="164"/>
        <v>458</v>
      </c>
      <c r="O464" s="48">
        <f t="shared" si="165"/>
        <v>8.0000000000000002E-3</v>
      </c>
      <c r="P464" s="48">
        <f t="shared" si="165"/>
        <v>3.703E-2</v>
      </c>
      <c r="Q464" s="48">
        <f t="shared" si="149"/>
        <v>4.5030000000000001E-2</v>
      </c>
      <c r="R464" s="38">
        <f t="shared" si="166"/>
        <v>674.62957688670303</v>
      </c>
      <c r="S464" s="39">
        <f t="shared" si="157"/>
        <v>55.683722750000001</v>
      </c>
      <c r="T464" s="39">
        <f t="shared" si="167"/>
        <v>618.94585413670302</v>
      </c>
      <c r="U464" s="39">
        <f t="shared" si="168"/>
        <v>0</v>
      </c>
      <c r="V464" s="40">
        <f t="shared" si="169"/>
        <v>14220.15</v>
      </c>
    </row>
    <row r="465" spans="1:22" x14ac:dyDescent="0.2">
      <c r="A465" s="50">
        <v>58593</v>
      </c>
      <c r="B465" s="36"/>
      <c r="C465" s="37">
        <f t="shared" si="158"/>
        <v>459</v>
      </c>
      <c r="D465" s="48">
        <f t="shared" si="159"/>
        <v>8.0000000000000002E-3</v>
      </c>
      <c r="E465" s="48">
        <f t="shared" si="159"/>
        <v>1.00094E-2</v>
      </c>
      <c r="F465" s="48">
        <f t="shared" si="148"/>
        <v>1.8009400000000002E-2</v>
      </c>
      <c r="G465" s="38">
        <f t="shared" si="160"/>
        <v>445.19079584397173</v>
      </c>
      <c r="H465" s="39">
        <f t="shared" si="161"/>
        <v>14.448296283166668</v>
      </c>
      <c r="I465" s="39">
        <f t="shared" si="162"/>
        <v>430.74249956080507</v>
      </c>
      <c r="J465" s="39">
        <v>0</v>
      </c>
      <c r="K465" s="40">
        <f t="shared" si="163"/>
        <v>9196.43</v>
      </c>
      <c r="L465" s="39">
        <f t="shared" si="156"/>
        <v>229.43858435555239</v>
      </c>
      <c r="M465" s="36"/>
      <c r="N465" s="37">
        <f t="shared" si="164"/>
        <v>459</v>
      </c>
      <c r="O465" s="48">
        <f t="shared" si="165"/>
        <v>8.0000000000000002E-3</v>
      </c>
      <c r="P465" s="48">
        <f t="shared" si="165"/>
        <v>3.703E-2</v>
      </c>
      <c r="Q465" s="48">
        <f t="shared" si="149"/>
        <v>4.5030000000000001E-2</v>
      </c>
      <c r="R465" s="38">
        <f t="shared" si="166"/>
        <v>674.62938019952412</v>
      </c>
      <c r="S465" s="39">
        <f t="shared" si="157"/>
        <v>53.361112875000003</v>
      </c>
      <c r="T465" s="39">
        <f t="shared" si="167"/>
        <v>621.26826732452412</v>
      </c>
      <c r="U465" s="39">
        <f t="shared" si="168"/>
        <v>0</v>
      </c>
      <c r="V465" s="40">
        <f t="shared" si="169"/>
        <v>13598.88</v>
      </c>
    </row>
    <row r="466" spans="1:22" x14ac:dyDescent="0.2">
      <c r="A466" s="50">
        <v>58623</v>
      </c>
      <c r="B466" s="36"/>
      <c r="C466" s="37">
        <f t="shared" si="158"/>
        <v>460</v>
      </c>
      <c r="D466" s="48">
        <f t="shared" si="159"/>
        <v>8.0000000000000002E-3</v>
      </c>
      <c r="E466" s="48">
        <f t="shared" si="159"/>
        <v>1.00094E-2</v>
      </c>
      <c r="F466" s="48">
        <f t="shared" si="148"/>
        <v>1.8009400000000002E-2</v>
      </c>
      <c r="G466" s="38">
        <f t="shared" si="160"/>
        <v>445.19091684546538</v>
      </c>
      <c r="H466" s="39">
        <f t="shared" si="161"/>
        <v>13.801848870166669</v>
      </c>
      <c r="I466" s="39">
        <f t="shared" si="162"/>
        <v>431.3890679752987</v>
      </c>
      <c r="J466" s="39">
        <v>0</v>
      </c>
      <c r="K466" s="40">
        <f t="shared" si="163"/>
        <v>8765.0400000000009</v>
      </c>
      <c r="L466" s="39">
        <f t="shared" si="156"/>
        <v>229.43837739744788</v>
      </c>
      <c r="M466" s="36"/>
      <c r="N466" s="37">
        <f t="shared" si="164"/>
        <v>460</v>
      </c>
      <c r="O466" s="48">
        <f t="shared" si="165"/>
        <v>8.0000000000000002E-3</v>
      </c>
      <c r="P466" s="48">
        <f t="shared" si="165"/>
        <v>3.703E-2</v>
      </c>
      <c r="Q466" s="48">
        <f t="shared" si="149"/>
        <v>4.5030000000000001E-2</v>
      </c>
      <c r="R466" s="38">
        <f t="shared" si="166"/>
        <v>674.62929424291326</v>
      </c>
      <c r="S466" s="39">
        <f t="shared" si="157"/>
        <v>51.02979719999999</v>
      </c>
      <c r="T466" s="39">
        <f t="shared" si="167"/>
        <v>623.5994970429133</v>
      </c>
      <c r="U466" s="39">
        <f t="shared" si="168"/>
        <v>0</v>
      </c>
      <c r="V466" s="40">
        <f t="shared" si="169"/>
        <v>12975.28</v>
      </c>
    </row>
    <row r="467" spans="1:22" x14ac:dyDescent="0.2">
      <c r="A467" s="50">
        <v>58654</v>
      </c>
      <c r="B467" s="36"/>
      <c r="C467" s="37">
        <f t="shared" si="158"/>
        <v>461</v>
      </c>
      <c r="D467" s="48">
        <f t="shared" si="159"/>
        <v>8.0000000000000002E-3</v>
      </c>
      <c r="E467" s="48">
        <f t="shared" si="159"/>
        <v>1.00094E-2</v>
      </c>
      <c r="F467" s="48">
        <f t="shared" ref="F467:F530" si="170">D467+E467</f>
        <v>1.8009400000000002E-2</v>
      </c>
      <c r="G467" s="38">
        <f t="shared" si="160"/>
        <v>445.19086950639024</v>
      </c>
      <c r="H467" s="39">
        <f t="shared" si="161"/>
        <v>13.154425948000002</v>
      </c>
      <c r="I467" s="39">
        <f t="shared" si="162"/>
        <v>432.03644355839026</v>
      </c>
      <c r="J467" s="39">
        <v>0</v>
      </c>
      <c r="K467" s="40">
        <f t="shared" si="163"/>
        <v>8333</v>
      </c>
      <c r="L467" s="39">
        <f t="shared" si="156"/>
        <v>229.43839858606083</v>
      </c>
      <c r="M467" s="36"/>
      <c r="N467" s="37">
        <f t="shared" si="164"/>
        <v>461</v>
      </c>
      <c r="O467" s="48">
        <f t="shared" si="165"/>
        <v>8.0000000000000002E-3</v>
      </c>
      <c r="P467" s="48">
        <f t="shared" si="165"/>
        <v>3.703E-2</v>
      </c>
      <c r="Q467" s="48">
        <f t="shared" ref="Q467:Q486" si="171">O467+P467</f>
        <v>4.5030000000000001E-2</v>
      </c>
      <c r="R467" s="38">
        <f t="shared" si="166"/>
        <v>674.62926809245107</v>
      </c>
      <c r="S467" s="39">
        <f t="shared" si="157"/>
        <v>48.689738200000008</v>
      </c>
      <c r="T467" s="39">
        <f t="shared" si="167"/>
        <v>625.93952989245111</v>
      </c>
      <c r="U467" s="39">
        <f t="shared" si="168"/>
        <v>0</v>
      </c>
      <c r="V467" s="40">
        <f t="shared" si="169"/>
        <v>12349.34</v>
      </c>
    </row>
    <row r="468" spans="1:22" x14ac:dyDescent="0.2">
      <c r="A468" s="50">
        <v>58685</v>
      </c>
      <c r="B468" s="36"/>
      <c r="C468" s="37">
        <f t="shared" si="158"/>
        <v>462</v>
      </c>
      <c r="D468" s="48">
        <f t="shared" si="159"/>
        <v>8.0000000000000002E-3</v>
      </c>
      <c r="E468" s="48">
        <f t="shared" si="159"/>
        <v>1.00094E-2</v>
      </c>
      <c r="F468" s="48">
        <f t="shared" si="170"/>
        <v>1.8009400000000002E-2</v>
      </c>
      <c r="G468" s="38">
        <f t="shared" si="160"/>
        <v>445.19067950343128</v>
      </c>
      <c r="H468" s="39">
        <f t="shared" si="161"/>
        <v>12.506027516666668</v>
      </c>
      <c r="I468" s="39">
        <f t="shared" si="162"/>
        <v>432.68465198676461</v>
      </c>
      <c r="J468" s="39">
        <v>0</v>
      </c>
      <c r="K468" s="40">
        <f t="shared" si="163"/>
        <v>7900.32</v>
      </c>
      <c r="L468" s="39">
        <f t="shared" si="156"/>
        <v>229.43856290762301</v>
      </c>
      <c r="M468" s="36"/>
      <c r="N468" s="37">
        <f t="shared" si="164"/>
        <v>462</v>
      </c>
      <c r="O468" s="48">
        <f t="shared" si="165"/>
        <v>8.0000000000000002E-3</v>
      </c>
      <c r="P468" s="48">
        <f t="shared" si="165"/>
        <v>3.703E-2</v>
      </c>
      <c r="Q468" s="48">
        <f t="shared" si="171"/>
        <v>4.5030000000000001E-2</v>
      </c>
      <c r="R468" s="38">
        <f t="shared" si="166"/>
        <v>674.62924241105429</v>
      </c>
      <c r="S468" s="39">
        <f t="shared" si="157"/>
        <v>46.340898350000003</v>
      </c>
      <c r="T468" s="39">
        <f t="shared" si="167"/>
        <v>628.28834406105432</v>
      </c>
      <c r="U468" s="39">
        <f t="shared" si="168"/>
        <v>0</v>
      </c>
      <c r="V468" s="40">
        <f t="shared" si="169"/>
        <v>11721.05</v>
      </c>
    </row>
    <row r="469" spans="1:22" x14ac:dyDescent="0.2">
      <c r="A469" s="50">
        <v>58715</v>
      </c>
      <c r="B469" s="36"/>
      <c r="C469" s="37">
        <f t="shared" si="158"/>
        <v>463</v>
      </c>
      <c r="D469" s="48">
        <f t="shared" si="159"/>
        <v>8.0000000000000002E-3</v>
      </c>
      <c r="E469" s="48">
        <f t="shared" si="159"/>
        <v>1.00094E-2</v>
      </c>
      <c r="F469" s="48">
        <f t="shared" si="170"/>
        <v>1.8009400000000002E-2</v>
      </c>
      <c r="G469" s="38">
        <f t="shared" si="160"/>
        <v>445.19094164754296</v>
      </c>
      <c r="H469" s="39">
        <f t="shared" si="161"/>
        <v>11.856668584000001</v>
      </c>
      <c r="I469" s="39">
        <f t="shared" si="162"/>
        <v>433.33427306354298</v>
      </c>
      <c r="J469" s="39">
        <v>0</v>
      </c>
      <c r="K469" s="40">
        <f t="shared" si="163"/>
        <v>7466.99</v>
      </c>
      <c r="L469" s="39">
        <f t="shared" si="156"/>
        <v>229.43820545253851</v>
      </c>
      <c r="M469" s="36"/>
      <c r="N469" s="37">
        <f t="shared" si="164"/>
        <v>463</v>
      </c>
      <c r="O469" s="48">
        <f t="shared" si="165"/>
        <v>8.0000000000000002E-3</v>
      </c>
      <c r="P469" s="48">
        <f t="shared" si="165"/>
        <v>3.703E-2</v>
      </c>
      <c r="Q469" s="48">
        <f t="shared" si="171"/>
        <v>4.5030000000000001E-2</v>
      </c>
      <c r="R469" s="38">
        <f t="shared" si="166"/>
        <v>674.62914710008147</v>
      </c>
      <c r="S469" s="39">
        <f t="shared" si="157"/>
        <v>43.983240125000002</v>
      </c>
      <c r="T469" s="39">
        <f t="shared" si="167"/>
        <v>630.64590697508152</v>
      </c>
      <c r="U469" s="39">
        <f t="shared" si="168"/>
        <v>0</v>
      </c>
      <c r="V469" s="40">
        <f t="shared" si="169"/>
        <v>11090.4</v>
      </c>
    </row>
    <row r="470" spans="1:22" x14ac:dyDescent="0.2">
      <c r="A470" s="50">
        <v>58746</v>
      </c>
      <c r="B470" s="36"/>
      <c r="C470" s="37">
        <f t="shared" si="158"/>
        <v>464</v>
      </c>
      <c r="D470" s="48">
        <f t="shared" si="159"/>
        <v>8.0000000000000002E-3</v>
      </c>
      <c r="E470" s="48">
        <f t="shared" si="159"/>
        <v>1.00094E-2</v>
      </c>
      <c r="F470" s="48">
        <f t="shared" si="170"/>
        <v>1.8009400000000002E-2</v>
      </c>
      <c r="G470" s="38">
        <f t="shared" si="160"/>
        <v>445.19119641288631</v>
      </c>
      <c r="H470" s="39">
        <f t="shared" si="161"/>
        <v>11.206334142166668</v>
      </c>
      <c r="I470" s="39">
        <f t="shared" si="162"/>
        <v>433.98486227071965</v>
      </c>
      <c r="J470" s="39">
        <v>0</v>
      </c>
      <c r="K470" s="40">
        <f t="shared" si="163"/>
        <v>7033.01</v>
      </c>
      <c r="L470" s="39">
        <f t="shared" si="156"/>
        <v>229.4377017085389</v>
      </c>
      <c r="M470" s="36"/>
      <c r="N470" s="37">
        <f t="shared" si="164"/>
        <v>464</v>
      </c>
      <c r="O470" s="48">
        <f t="shared" si="165"/>
        <v>8.0000000000000002E-3</v>
      </c>
      <c r="P470" s="48">
        <f t="shared" si="165"/>
        <v>3.703E-2</v>
      </c>
      <c r="Q470" s="48">
        <f t="shared" si="171"/>
        <v>4.5030000000000001E-2</v>
      </c>
      <c r="R470" s="38">
        <f t="shared" si="166"/>
        <v>674.62889812142521</v>
      </c>
      <c r="S470" s="39">
        <f t="shared" si="157"/>
        <v>41.616726</v>
      </c>
      <c r="T470" s="39">
        <f t="shared" si="167"/>
        <v>633.01217212142524</v>
      </c>
      <c r="U470" s="39">
        <f t="shared" si="168"/>
        <v>0</v>
      </c>
      <c r="V470" s="40">
        <f t="shared" si="169"/>
        <v>10457.39</v>
      </c>
    </row>
    <row r="471" spans="1:22" x14ac:dyDescent="0.2">
      <c r="A471" s="50">
        <v>58776</v>
      </c>
      <c r="B471" s="36"/>
      <c r="C471" s="37">
        <f t="shared" si="158"/>
        <v>465</v>
      </c>
      <c r="D471" s="48">
        <f t="shared" si="159"/>
        <v>8.0000000000000002E-3</v>
      </c>
      <c r="E471" s="48">
        <f t="shared" si="159"/>
        <v>1.00094E-2</v>
      </c>
      <c r="F471" s="48">
        <f t="shared" si="170"/>
        <v>1.8009400000000002E-2</v>
      </c>
      <c r="G471" s="38">
        <f t="shared" si="160"/>
        <v>445.19150419598566</v>
      </c>
      <c r="H471" s="39">
        <f t="shared" si="161"/>
        <v>10.555024191166666</v>
      </c>
      <c r="I471" s="39">
        <f t="shared" si="162"/>
        <v>434.63648000481896</v>
      </c>
      <c r="J471" s="39">
        <v>0</v>
      </c>
      <c r="K471" s="40">
        <f t="shared" si="163"/>
        <v>6598.37</v>
      </c>
      <c r="L471" s="39">
        <f t="shared" si="156"/>
        <v>229.43753405373025</v>
      </c>
      <c r="M471" s="36"/>
      <c r="N471" s="37">
        <f t="shared" si="164"/>
        <v>465</v>
      </c>
      <c r="O471" s="48">
        <f t="shared" si="165"/>
        <v>8.0000000000000002E-3</v>
      </c>
      <c r="P471" s="48">
        <f t="shared" si="165"/>
        <v>3.703E-2</v>
      </c>
      <c r="Q471" s="48">
        <f t="shared" si="171"/>
        <v>4.5030000000000001E-2</v>
      </c>
      <c r="R471" s="38">
        <f t="shared" si="166"/>
        <v>674.6290382497159</v>
      </c>
      <c r="S471" s="39">
        <f t="shared" si="157"/>
        <v>39.241355974999998</v>
      </c>
      <c r="T471" s="39">
        <f t="shared" si="167"/>
        <v>635.38768227471587</v>
      </c>
      <c r="U471" s="39">
        <f t="shared" si="168"/>
        <v>0</v>
      </c>
      <c r="V471" s="40">
        <f t="shared" si="169"/>
        <v>9822</v>
      </c>
    </row>
    <row r="472" spans="1:22" x14ac:dyDescent="0.2">
      <c r="A472" s="50">
        <v>58807</v>
      </c>
      <c r="B472" s="36"/>
      <c r="C472" s="37">
        <f t="shared" si="158"/>
        <v>466</v>
      </c>
      <c r="D472" s="48">
        <f t="shared" si="159"/>
        <v>8.0000000000000002E-3</v>
      </c>
      <c r="E472" s="48">
        <f t="shared" si="159"/>
        <v>1.00094E-2</v>
      </c>
      <c r="F472" s="48">
        <f t="shared" si="170"/>
        <v>1.8009400000000002E-2</v>
      </c>
      <c r="G472" s="38">
        <f t="shared" si="160"/>
        <v>445.19126670231475</v>
      </c>
      <c r="H472" s="39">
        <f t="shared" si="161"/>
        <v>9.9027237231666678</v>
      </c>
      <c r="I472" s="39">
        <f t="shared" si="162"/>
        <v>435.28854297914808</v>
      </c>
      <c r="J472" s="39">
        <v>0</v>
      </c>
      <c r="K472" s="40">
        <f t="shared" si="163"/>
        <v>6163.08</v>
      </c>
      <c r="L472" s="39">
        <f t="shared" si="156"/>
        <v>229.43761235330527</v>
      </c>
      <c r="M472" s="36"/>
      <c r="N472" s="37">
        <f t="shared" si="164"/>
        <v>466</v>
      </c>
      <c r="O472" s="48">
        <f t="shared" si="165"/>
        <v>8.0000000000000002E-3</v>
      </c>
      <c r="P472" s="48">
        <f t="shared" si="165"/>
        <v>3.703E-2</v>
      </c>
      <c r="Q472" s="48">
        <f t="shared" si="171"/>
        <v>4.5030000000000001E-2</v>
      </c>
      <c r="R472" s="38">
        <f t="shared" si="166"/>
        <v>674.62887905562002</v>
      </c>
      <c r="S472" s="39">
        <f t="shared" si="157"/>
        <v>36.857055000000003</v>
      </c>
      <c r="T472" s="39">
        <f t="shared" si="167"/>
        <v>637.77182405562007</v>
      </c>
      <c r="U472" s="39">
        <f t="shared" si="168"/>
        <v>0</v>
      </c>
      <c r="V472" s="40">
        <f t="shared" si="169"/>
        <v>9184.23</v>
      </c>
    </row>
    <row r="473" spans="1:22" x14ac:dyDescent="0.2">
      <c r="A473" s="50">
        <v>58838</v>
      </c>
      <c r="B473" s="36"/>
      <c r="C473" s="37">
        <f t="shared" si="158"/>
        <v>467</v>
      </c>
      <c r="D473" s="48">
        <f t="shared" ref="D473:E486" si="172">D472</f>
        <v>8.0000000000000002E-3</v>
      </c>
      <c r="E473" s="48">
        <f t="shared" si="172"/>
        <v>1.00094E-2</v>
      </c>
      <c r="F473" s="48">
        <f t="shared" si="170"/>
        <v>1.8009400000000002E-2</v>
      </c>
      <c r="G473" s="38">
        <f t="shared" si="160"/>
        <v>445.1911614541587</v>
      </c>
      <c r="H473" s="39">
        <f t="shared" si="161"/>
        <v>9.2494477460000013</v>
      </c>
      <c r="I473" s="39">
        <f t="shared" si="162"/>
        <v>435.94171370815872</v>
      </c>
      <c r="J473" s="39">
        <v>0</v>
      </c>
      <c r="K473" s="40">
        <f t="shared" si="163"/>
        <v>5727.14</v>
      </c>
      <c r="L473" s="39">
        <f t="shared" si="156"/>
        <v>229.43785158774466</v>
      </c>
      <c r="M473" s="36"/>
      <c r="N473" s="37">
        <f t="shared" si="164"/>
        <v>467</v>
      </c>
      <c r="O473" s="48">
        <f t="shared" ref="O473:P486" si="173">O472</f>
        <v>8.0000000000000002E-3</v>
      </c>
      <c r="P473" s="48">
        <f t="shared" si="173"/>
        <v>3.703E-2</v>
      </c>
      <c r="Q473" s="48">
        <f t="shared" si="171"/>
        <v>4.5030000000000001E-2</v>
      </c>
      <c r="R473" s="38">
        <f t="shared" si="166"/>
        <v>674.62901304190336</v>
      </c>
      <c r="S473" s="39">
        <f t="shared" si="157"/>
        <v>34.463823075000001</v>
      </c>
      <c r="T473" s="39">
        <f t="shared" si="167"/>
        <v>640.16518996690331</v>
      </c>
      <c r="U473" s="39">
        <f t="shared" si="168"/>
        <v>0</v>
      </c>
      <c r="V473" s="40">
        <f t="shared" si="169"/>
        <v>8544.06</v>
      </c>
    </row>
    <row r="474" spans="1:22" x14ac:dyDescent="0.2">
      <c r="A474" s="50">
        <v>58866</v>
      </c>
      <c r="B474" s="36"/>
      <c r="C474" s="41">
        <f t="shared" si="158"/>
        <v>468</v>
      </c>
      <c r="D474" s="42">
        <f t="shared" si="172"/>
        <v>8.0000000000000002E-3</v>
      </c>
      <c r="E474" s="42">
        <f t="shared" si="172"/>
        <v>1.00094E-2</v>
      </c>
      <c r="F474" s="42">
        <f t="shared" si="170"/>
        <v>1.8009400000000002E-2</v>
      </c>
      <c r="G474" s="43">
        <f t="shared" si="160"/>
        <v>445.19129466688867</v>
      </c>
      <c r="H474" s="44">
        <f t="shared" si="161"/>
        <v>8.5951962596666682</v>
      </c>
      <c r="I474" s="44">
        <f t="shared" si="162"/>
        <v>436.59609840722197</v>
      </c>
      <c r="J474" s="44">
        <v>0</v>
      </c>
      <c r="K474" s="45">
        <f t="shared" si="163"/>
        <v>5290.54</v>
      </c>
      <c r="L474" s="39">
        <f t="shared" si="156"/>
        <v>229.4373385806249</v>
      </c>
      <c r="M474" s="36"/>
      <c r="N474" s="41">
        <f t="shared" si="164"/>
        <v>468</v>
      </c>
      <c r="O474" s="42">
        <f t="shared" si="173"/>
        <v>8.0000000000000002E-3</v>
      </c>
      <c r="P474" s="42">
        <f t="shared" si="173"/>
        <v>3.703E-2</v>
      </c>
      <c r="Q474" s="42">
        <f t="shared" si="171"/>
        <v>4.5030000000000001E-2</v>
      </c>
      <c r="R474" s="43">
        <f t="shared" si="166"/>
        <v>674.62863324751356</v>
      </c>
      <c r="S474" s="44">
        <f t="shared" si="157"/>
        <v>32.061585149999999</v>
      </c>
      <c r="T474" s="44">
        <f t="shared" si="167"/>
        <v>642.56704809751352</v>
      </c>
      <c r="U474" s="44">
        <f t="shared" si="168"/>
        <v>0</v>
      </c>
      <c r="V474" s="45">
        <f t="shared" si="169"/>
        <v>7901.49</v>
      </c>
    </row>
    <row r="475" spans="1:22" x14ac:dyDescent="0.2">
      <c r="A475" s="50">
        <v>58897</v>
      </c>
      <c r="B475" s="36">
        <v>40</v>
      </c>
      <c r="C475" s="37">
        <f t="shared" si="158"/>
        <v>469</v>
      </c>
      <c r="D475" s="48">
        <f t="shared" si="172"/>
        <v>8.0000000000000002E-3</v>
      </c>
      <c r="E475" s="48">
        <f t="shared" si="172"/>
        <v>1.00094E-2</v>
      </c>
      <c r="F475" s="48">
        <f t="shared" si="170"/>
        <v>1.8009400000000002E-2</v>
      </c>
      <c r="G475" s="38">
        <f t="shared" si="160"/>
        <v>445.19096635373734</v>
      </c>
      <c r="H475" s="39">
        <f t="shared" si="161"/>
        <v>7.9399542563333343</v>
      </c>
      <c r="I475" s="39">
        <f t="shared" si="162"/>
        <v>437.25101209740399</v>
      </c>
      <c r="J475" s="39">
        <v>0</v>
      </c>
      <c r="K475" s="40">
        <f t="shared" si="163"/>
        <v>4853.29</v>
      </c>
      <c r="L475" s="39">
        <f t="shared" si="156"/>
        <v>229.43741486065375</v>
      </c>
      <c r="M475" s="36">
        <v>40</v>
      </c>
      <c r="N475" s="37">
        <f t="shared" si="164"/>
        <v>469</v>
      </c>
      <c r="O475" s="48">
        <f t="shared" si="173"/>
        <v>8.0000000000000002E-3</v>
      </c>
      <c r="P475" s="48">
        <f t="shared" si="173"/>
        <v>3.703E-2</v>
      </c>
      <c r="Q475" s="48">
        <f t="shared" si="171"/>
        <v>4.5030000000000001E-2</v>
      </c>
      <c r="R475" s="38">
        <f t="shared" si="166"/>
        <v>674.62838121439108</v>
      </c>
      <c r="S475" s="39">
        <f t="shared" si="157"/>
        <v>29.650341224999998</v>
      </c>
      <c r="T475" s="39">
        <f t="shared" si="167"/>
        <v>644.97803998939105</v>
      </c>
      <c r="U475" s="39">
        <f t="shared" si="168"/>
        <v>0</v>
      </c>
      <c r="V475" s="40">
        <f t="shared" si="169"/>
        <v>7256.51</v>
      </c>
    </row>
    <row r="476" spans="1:22" x14ac:dyDescent="0.2">
      <c r="A476" s="50">
        <v>58927</v>
      </c>
      <c r="B476" s="36"/>
      <c r="C476" s="37">
        <f t="shared" si="158"/>
        <v>470</v>
      </c>
      <c r="D476" s="48">
        <f t="shared" si="172"/>
        <v>8.0000000000000002E-3</v>
      </c>
      <c r="E476" s="48">
        <f t="shared" si="172"/>
        <v>1.00094E-2</v>
      </c>
      <c r="F476" s="48">
        <f t="shared" si="170"/>
        <v>1.8009400000000002E-2</v>
      </c>
      <c r="G476" s="38">
        <f t="shared" si="160"/>
        <v>445.19105919317514</v>
      </c>
      <c r="H476" s="39">
        <f t="shared" si="161"/>
        <v>7.2837367438333338</v>
      </c>
      <c r="I476" s="39">
        <f t="shared" si="162"/>
        <v>437.90732244934179</v>
      </c>
      <c r="J476" s="39">
        <v>0</v>
      </c>
      <c r="K476" s="40">
        <f t="shared" si="163"/>
        <v>4415.38</v>
      </c>
      <c r="L476" s="39">
        <f t="shared" si="156"/>
        <v>229.4371398016055</v>
      </c>
      <c r="M476" s="36"/>
      <c r="N476" s="37">
        <f t="shared" si="164"/>
        <v>470</v>
      </c>
      <c r="O476" s="48">
        <f t="shared" si="173"/>
        <v>8.0000000000000002E-3</v>
      </c>
      <c r="P476" s="48">
        <f t="shared" si="173"/>
        <v>3.703E-2</v>
      </c>
      <c r="Q476" s="48">
        <f t="shared" si="171"/>
        <v>4.5030000000000001E-2</v>
      </c>
      <c r="R476" s="38">
        <f t="shared" si="166"/>
        <v>674.62819899478063</v>
      </c>
      <c r="S476" s="39">
        <f t="shared" si="157"/>
        <v>27.230053775000002</v>
      </c>
      <c r="T476" s="39">
        <f t="shared" si="167"/>
        <v>647.39814521978064</v>
      </c>
      <c r="U476" s="39">
        <f t="shared" si="168"/>
        <v>0</v>
      </c>
      <c r="V476" s="40">
        <f t="shared" si="169"/>
        <v>6609.11</v>
      </c>
    </row>
    <row r="477" spans="1:22" x14ac:dyDescent="0.2">
      <c r="A477" s="50">
        <v>58958</v>
      </c>
      <c r="B477" s="36"/>
      <c r="C477" s="37">
        <f t="shared" si="158"/>
        <v>471</v>
      </c>
      <c r="D477" s="48">
        <f t="shared" si="172"/>
        <v>8.0000000000000002E-3</v>
      </c>
      <c r="E477" s="48">
        <f t="shared" si="172"/>
        <v>1.00094E-2</v>
      </c>
      <c r="F477" s="48">
        <f t="shared" si="170"/>
        <v>1.8009400000000002E-2</v>
      </c>
      <c r="G477" s="38">
        <f t="shared" si="160"/>
        <v>445.19078922300491</v>
      </c>
      <c r="H477" s="39">
        <f t="shared" si="161"/>
        <v>6.6265287143333342</v>
      </c>
      <c r="I477" s="39">
        <f t="shared" si="162"/>
        <v>438.56426050867157</v>
      </c>
      <c r="J477" s="39">
        <v>0</v>
      </c>
      <c r="K477" s="40">
        <f t="shared" si="163"/>
        <v>3976.82</v>
      </c>
      <c r="L477" s="39">
        <f t="shared" si="156"/>
        <v>229.43722044421304</v>
      </c>
      <c r="M477" s="36"/>
      <c r="N477" s="37">
        <f t="shared" si="164"/>
        <v>471</v>
      </c>
      <c r="O477" s="48">
        <f t="shared" si="173"/>
        <v>8.0000000000000002E-3</v>
      </c>
      <c r="P477" s="48">
        <f t="shared" si="173"/>
        <v>3.703E-2</v>
      </c>
      <c r="Q477" s="48">
        <f t="shared" si="171"/>
        <v>4.5030000000000001E-2</v>
      </c>
      <c r="R477" s="38">
        <f t="shared" si="166"/>
        <v>674.62800966721795</v>
      </c>
      <c r="S477" s="39">
        <f t="shared" si="157"/>
        <v>24.800685274999999</v>
      </c>
      <c r="T477" s="39">
        <f t="shared" si="167"/>
        <v>649.82732439221797</v>
      </c>
      <c r="U477" s="39">
        <f t="shared" si="168"/>
        <v>0</v>
      </c>
      <c r="V477" s="40">
        <f t="shared" si="169"/>
        <v>5959.28</v>
      </c>
    </row>
    <row r="478" spans="1:22" x14ac:dyDescent="0.2">
      <c r="A478" s="50">
        <v>58988</v>
      </c>
      <c r="B478" s="36"/>
      <c r="C478" s="37">
        <f t="shared" si="158"/>
        <v>472</v>
      </c>
      <c r="D478" s="48">
        <f t="shared" si="172"/>
        <v>8.0000000000000002E-3</v>
      </c>
      <c r="E478" s="48">
        <f t="shared" si="172"/>
        <v>1.00094E-2</v>
      </c>
      <c r="F478" s="48">
        <f t="shared" si="170"/>
        <v>1.8009400000000002E-2</v>
      </c>
      <c r="G478" s="38">
        <f t="shared" si="160"/>
        <v>445.19126617223816</v>
      </c>
      <c r="H478" s="39">
        <f t="shared" si="161"/>
        <v>5.9683451756666672</v>
      </c>
      <c r="I478" s="39">
        <f t="shared" si="162"/>
        <v>439.22292099657147</v>
      </c>
      <c r="J478" s="39">
        <v>0</v>
      </c>
      <c r="K478" s="40">
        <f t="shared" si="163"/>
        <v>3537.6</v>
      </c>
      <c r="L478" s="39">
        <f t="shared" si="156"/>
        <v>229.43644059947184</v>
      </c>
      <c r="M478" s="36"/>
      <c r="N478" s="37">
        <f t="shared" si="164"/>
        <v>472</v>
      </c>
      <c r="O478" s="48">
        <f t="shared" si="173"/>
        <v>8.0000000000000002E-3</v>
      </c>
      <c r="P478" s="48">
        <f t="shared" si="173"/>
        <v>3.703E-2</v>
      </c>
      <c r="Q478" s="48">
        <f t="shared" si="171"/>
        <v>4.5030000000000001E-2</v>
      </c>
      <c r="R478" s="38">
        <f t="shared" si="166"/>
        <v>674.62770677171</v>
      </c>
      <c r="S478" s="39">
        <f t="shared" si="157"/>
        <v>22.362198200000002</v>
      </c>
      <c r="T478" s="39">
        <f t="shared" si="167"/>
        <v>652.26550857171003</v>
      </c>
      <c r="U478" s="39">
        <f t="shared" si="168"/>
        <v>0</v>
      </c>
      <c r="V478" s="40">
        <f t="shared" si="169"/>
        <v>5307.01</v>
      </c>
    </row>
    <row r="479" spans="1:22" x14ac:dyDescent="0.2">
      <c r="A479" s="50">
        <v>59019</v>
      </c>
      <c r="B479" s="36"/>
      <c r="C479" s="37">
        <f t="shared" si="158"/>
        <v>473</v>
      </c>
      <c r="D479" s="48">
        <f t="shared" si="172"/>
        <v>8.0000000000000002E-3</v>
      </c>
      <c r="E479" s="48">
        <f t="shared" si="172"/>
        <v>1.00094E-2</v>
      </c>
      <c r="F479" s="48">
        <f t="shared" si="170"/>
        <v>1.8009400000000002E-2</v>
      </c>
      <c r="G479" s="38">
        <f t="shared" si="160"/>
        <v>445.19163376700186</v>
      </c>
      <c r="H479" s="39">
        <f t="shared" si="161"/>
        <v>5.3091711200000002</v>
      </c>
      <c r="I479" s="39">
        <f t="shared" si="162"/>
        <v>439.88246264700189</v>
      </c>
      <c r="J479" s="39">
        <v>0</v>
      </c>
      <c r="K479" s="40">
        <f t="shared" si="163"/>
        <v>3097.72</v>
      </c>
      <c r="L479" s="39">
        <f t="shared" si="156"/>
        <v>229.43550205432308</v>
      </c>
      <c r="M479" s="36"/>
      <c r="N479" s="37">
        <f t="shared" si="164"/>
        <v>473</v>
      </c>
      <c r="O479" s="48">
        <f t="shared" si="173"/>
        <v>8.0000000000000002E-3</v>
      </c>
      <c r="P479" s="48">
        <f t="shared" si="173"/>
        <v>3.703E-2</v>
      </c>
      <c r="Q479" s="48">
        <f t="shared" si="171"/>
        <v>4.5030000000000001E-2</v>
      </c>
      <c r="R479" s="38">
        <f t="shared" si="166"/>
        <v>674.62713582132494</v>
      </c>
      <c r="S479" s="39">
        <f t="shared" si="157"/>
        <v>19.914555025000002</v>
      </c>
      <c r="T479" s="39">
        <f t="shared" si="167"/>
        <v>654.71258079632491</v>
      </c>
      <c r="U479" s="39">
        <f t="shared" si="168"/>
        <v>0</v>
      </c>
      <c r="V479" s="40">
        <f t="shared" si="169"/>
        <v>4652.3</v>
      </c>
    </row>
    <row r="480" spans="1:22" x14ac:dyDescent="0.2">
      <c r="A480" s="50">
        <v>59050</v>
      </c>
      <c r="B480" s="36"/>
      <c r="C480" s="37">
        <f t="shared" si="158"/>
        <v>474</v>
      </c>
      <c r="D480" s="48">
        <f t="shared" si="172"/>
        <v>8.0000000000000002E-3</v>
      </c>
      <c r="E480" s="48">
        <f t="shared" si="172"/>
        <v>1.00094E-2</v>
      </c>
      <c r="F480" s="48">
        <f t="shared" si="170"/>
        <v>1.8009400000000002E-2</v>
      </c>
      <c r="G480" s="38">
        <f t="shared" si="160"/>
        <v>445.19198768882615</v>
      </c>
      <c r="H480" s="39">
        <f t="shared" si="161"/>
        <v>4.6490065473333333</v>
      </c>
      <c r="I480" s="39">
        <f t="shared" si="162"/>
        <v>440.54298114149282</v>
      </c>
      <c r="J480" s="39">
        <v>0</v>
      </c>
      <c r="K480" s="40">
        <f t="shared" si="163"/>
        <v>2657.18</v>
      </c>
      <c r="L480" s="39">
        <f t="shared" si="156"/>
        <v>229.43552237237981</v>
      </c>
      <c r="M480" s="36"/>
      <c r="N480" s="37">
        <f t="shared" si="164"/>
        <v>474</v>
      </c>
      <c r="O480" s="48">
        <f t="shared" si="173"/>
        <v>8.0000000000000002E-3</v>
      </c>
      <c r="P480" s="48">
        <f t="shared" si="173"/>
        <v>3.703E-2</v>
      </c>
      <c r="Q480" s="48">
        <f t="shared" si="171"/>
        <v>4.5030000000000001E-2</v>
      </c>
      <c r="R480" s="38">
        <f t="shared" si="166"/>
        <v>674.62751006120595</v>
      </c>
      <c r="S480" s="39">
        <f t="shared" si="157"/>
        <v>17.45775575</v>
      </c>
      <c r="T480" s="39">
        <f t="shared" si="167"/>
        <v>657.16975431120591</v>
      </c>
      <c r="U480" s="39">
        <f t="shared" si="168"/>
        <v>0</v>
      </c>
      <c r="V480" s="40">
        <f t="shared" si="169"/>
        <v>3995.13</v>
      </c>
    </row>
    <row r="481" spans="1:22" x14ac:dyDescent="0.2">
      <c r="A481" s="50">
        <v>59080</v>
      </c>
      <c r="B481" s="36"/>
      <c r="C481" s="37">
        <f t="shared" si="158"/>
        <v>475</v>
      </c>
      <c r="D481" s="48">
        <f t="shared" si="172"/>
        <v>8.0000000000000002E-3</v>
      </c>
      <c r="E481" s="48">
        <f t="shared" si="172"/>
        <v>1.00094E-2</v>
      </c>
      <c r="F481" s="48">
        <f t="shared" si="170"/>
        <v>1.8009400000000002E-2</v>
      </c>
      <c r="G481" s="38">
        <f t="shared" si="160"/>
        <v>445.19248715886442</v>
      </c>
      <c r="H481" s="39">
        <f t="shared" si="161"/>
        <v>3.9878514576666677</v>
      </c>
      <c r="I481" s="39">
        <f t="shared" si="162"/>
        <v>441.20463570119773</v>
      </c>
      <c r="J481" s="39">
        <v>0</v>
      </c>
      <c r="K481" s="40">
        <f t="shared" si="163"/>
        <v>2215.98</v>
      </c>
      <c r="L481" s="39">
        <f t="shared" si="156"/>
        <v>229.4349814147281</v>
      </c>
      <c r="M481" s="36"/>
      <c r="N481" s="37">
        <f t="shared" si="164"/>
        <v>475</v>
      </c>
      <c r="O481" s="48">
        <f t="shared" si="173"/>
        <v>8.0000000000000002E-3</v>
      </c>
      <c r="P481" s="48">
        <f t="shared" si="173"/>
        <v>3.703E-2</v>
      </c>
      <c r="Q481" s="48">
        <f t="shared" si="171"/>
        <v>4.5030000000000001E-2</v>
      </c>
      <c r="R481" s="38">
        <f t="shared" si="166"/>
        <v>674.62746857359252</v>
      </c>
      <c r="S481" s="39">
        <f t="shared" si="157"/>
        <v>14.991725325000001</v>
      </c>
      <c r="T481" s="39">
        <f t="shared" si="167"/>
        <v>659.63574324859258</v>
      </c>
      <c r="U481" s="39">
        <f t="shared" si="168"/>
        <v>0</v>
      </c>
      <c r="V481" s="40">
        <f t="shared" si="169"/>
        <v>3335.49</v>
      </c>
    </row>
    <row r="482" spans="1:22" x14ac:dyDescent="0.2">
      <c r="A482" s="50">
        <v>59111</v>
      </c>
      <c r="B482" s="36"/>
      <c r="C482" s="37">
        <f t="shared" si="158"/>
        <v>476</v>
      </c>
      <c r="D482" s="48">
        <f t="shared" si="172"/>
        <v>8.0000000000000002E-3</v>
      </c>
      <c r="E482" s="48">
        <f t="shared" si="172"/>
        <v>1.00094E-2</v>
      </c>
      <c r="F482" s="48">
        <f t="shared" si="170"/>
        <v>1.8009400000000002E-2</v>
      </c>
      <c r="G482" s="38">
        <f t="shared" si="160"/>
        <v>445.19341847758704</v>
      </c>
      <c r="H482" s="39">
        <f t="shared" si="161"/>
        <v>3.3257058510000004</v>
      </c>
      <c r="I482" s="39">
        <f t="shared" si="162"/>
        <v>441.86771262658704</v>
      </c>
      <c r="J482" s="39">
        <v>0</v>
      </c>
      <c r="K482" s="40">
        <f t="shared" si="163"/>
        <v>1774.11</v>
      </c>
      <c r="L482" s="39">
        <f t="shared" si="156"/>
        <v>229.43318913771708</v>
      </c>
      <c r="M482" s="36"/>
      <c r="N482" s="37">
        <f t="shared" si="164"/>
        <v>476</v>
      </c>
      <c r="O482" s="48">
        <f t="shared" si="173"/>
        <v>8.0000000000000002E-3</v>
      </c>
      <c r="P482" s="48">
        <f t="shared" si="173"/>
        <v>3.703E-2</v>
      </c>
      <c r="Q482" s="48">
        <f t="shared" si="171"/>
        <v>4.5030000000000001E-2</v>
      </c>
      <c r="R482" s="38">
        <f t="shared" si="166"/>
        <v>674.62660761530412</v>
      </c>
      <c r="S482" s="39">
        <f t="shared" si="157"/>
        <v>12.516426225000002</v>
      </c>
      <c r="T482" s="39">
        <f t="shared" si="167"/>
        <v>662.11018139030409</v>
      </c>
      <c r="U482" s="39">
        <f t="shared" si="168"/>
        <v>0</v>
      </c>
      <c r="V482" s="40">
        <f t="shared" si="169"/>
        <v>2673.38</v>
      </c>
    </row>
    <row r="483" spans="1:22" x14ac:dyDescent="0.2">
      <c r="A483" s="50">
        <v>59141</v>
      </c>
      <c r="B483" s="36"/>
      <c r="C483" s="37">
        <f t="shared" si="158"/>
        <v>477</v>
      </c>
      <c r="D483" s="48">
        <f t="shared" si="172"/>
        <v>8.0000000000000002E-3</v>
      </c>
      <c r="E483" s="48">
        <f t="shared" si="172"/>
        <v>1.00094E-2</v>
      </c>
      <c r="F483" s="48">
        <f t="shared" si="170"/>
        <v>1.8009400000000002E-2</v>
      </c>
      <c r="G483" s="38">
        <f t="shared" si="160"/>
        <v>445.19284448709254</v>
      </c>
      <c r="H483" s="39">
        <f t="shared" si="161"/>
        <v>2.6625547195000001</v>
      </c>
      <c r="I483" s="39">
        <f t="shared" si="162"/>
        <v>442.53028976759254</v>
      </c>
      <c r="J483" s="39">
        <v>0</v>
      </c>
      <c r="K483" s="40">
        <f t="shared" si="163"/>
        <v>1331.58</v>
      </c>
      <c r="L483" s="39">
        <f t="shared" si="156"/>
        <v>229.43380890200115</v>
      </c>
      <c r="M483" s="36"/>
      <c r="N483" s="37">
        <f t="shared" si="164"/>
        <v>477</v>
      </c>
      <c r="O483" s="48">
        <f t="shared" si="173"/>
        <v>8.0000000000000002E-3</v>
      </c>
      <c r="P483" s="48">
        <f t="shared" si="173"/>
        <v>3.703E-2</v>
      </c>
      <c r="Q483" s="48">
        <f t="shared" si="171"/>
        <v>4.5030000000000001E-2</v>
      </c>
      <c r="R483" s="38">
        <f t="shared" si="166"/>
        <v>674.62665338909369</v>
      </c>
      <c r="S483" s="39">
        <f t="shared" si="157"/>
        <v>10.031858450000001</v>
      </c>
      <c r="T483" s="39">
        <f t="shared" si="167"/>
        <v>664.59479493909373</v>
      </c>
      <c r="U483" s="39">
        <f t="shared" si="168"/>
        <v>0</v>
      </c>
      <c r="V483" s="40">
        <f t="shared" si="169"/>
        <v>2008.79</v>
      </c>
    </row>
    <row r="484" spans="1:22" x14ac:dyDescent="0.2">
      <c r="A484" s="50">
        <v>59172</v>
      </c>
      <c r="B484" s="36"/>
      <c r="C484" s="37">
        <f t="shared" si="158"/>
        <v>478</v>
      </c>
      <c r="D484" s="48">
        <f t="shared" si="172"/>
        <v>8.0000000000000002E-3</v>
      </c>
      <c r="E484" s="48">
        <f t="shared" si="172"/>
        <v>1.00094E-2</v>
      </c>
      <c r="F484" s="48">
        <f t="shared" si="170"/>
        <v>1.8009400000000002E-2</v>
      </c>
      <c r="G484" s="38">
        <f t="shared" si="160"/>
        <v>445.19294136635392</v>
      </c>
      <c r="H484" s="39">
        <f t="shared" si="161"/>
        <v>1.9984130710000001</v>
      </c>
      <c r="I484" s="39">
        <f t="shared" si="162"/>
        <v>443.1945282953539</v>
      </c>
      <c r="J484" s="39">
        <v>0</v>
      </c>
      <c r="K484" s="40">
        <f t="shared" si="163"/>
        <v>888.39</v>
      </c>
      <c r="L484" s="39">
        <f t="shared" si="156"/>
        <v>229.4353223460862</v>
      </c>
      <c r="M484" s="36"/>
      <c r="N484" s="37">
        <f t="shared" si="164"/>
        <v>478</v>
      </c>
      <c r="O484" s="48">
        <f t="shared" si="173"/>
        <v>8.0000000000000002E-3</v>
      </c>
      <c r="P484" s="48">
        <f t="shared" si="173"/>
        <v>3.703E-2</v>
      </c>
      <c r="Q484" s="48">
        <f t="shared" si="171"/>
        <v>4.5030000000000001E-2</v>
      </c>
      <c r="R484" s="38">
        <f t="shared" si="166"/>
        <v>674.62826371244012</v>
      </c>
      <c r="S484" s="39">
        <f t="shared" si="157"/>
        <v>7.537984475</v>
      </c>
      <c r="T484" s="39">
        <f t="shared" si="167"/>
        <v>667.09027923744009</v>
      </c>
      <c r="U484" s="39">
        <f t="shared" si="168"/>
        <v>0</v>
      </c>
      <c r="V484" s="40">
        <f t="shared" si="169"/>
        <v>1341.7</v>
      </c>
    </row>
    <row r="485" spans="1:22" x14ac:dyDescent="0.2">
      <c r="A485" s="50">
        <v>59203</v>
      </c>
      <c r="B485" s="36"/>
      <c r="C485" s="37">
        <f t="shared" si="158"/>
        <v>479</v>
      </c>
      <c r="D485" s="48">
        <f t="shared" si="172"/>
        <v>8.0000000000000002E-3</v>
      </c>
      <c r="E485" s="48">
        <f t="shared" si="172"/>
        <v>1.00094E-2</v>
      </c>
      <c r="F485" s="48">
        <f t="shared" si="170"/>
        <v>1.8009400000000002E-2</v>
      </c>
      <c r="G485" s="38">
        <f t="shared" si="160"/>
        <v>445.19521061229744</v>
      </c>
      <c r="H485" s="39">
        <f t="shared" si="161"/>
        <v>1.3332809055000001</v>
      </c>
      <c r="I485" s="39">
        <f t="shared" si="162"/>
        <v>443.86192970679747</v>
      </c>
      <c r="J485" s="39">
        <v>0</v>
      </c>
      <c r="K485" s="40">
        <f t="shared" si="163"/>
        <v>444.53</v>
      </c>
      <c r="L485" s="39">
        <f t="shared" si="156"/>
        <v>229.4331935052324</v>
      </c>
      <c r="M485" s="36"/>
      <c r="N485" s="37">
        <f t="shared" si="164"/>
        <v>479</v>
      </c>
      <c r="O485" s="48">
        <f t="shared" si="173"/>
        <v>8.0000000000000002E-3</v>
      </c>
      <c r="P485" s="48">
        <f t="shared" si="173"/>
        <v>3.703E-2</v>
      </c>
      <c r="Q485" s="48">
        <f t="shared" si="171"/>
        <v>4.5030000000000001E-2</v>
      </c>
      <c r="R485" s="38">
        <f t="shared" si="166"/>
        <v>674.62840411752984</v>
      </c>
      <c r="S485" s="39">
        <f t="shared" si="157"/>
        <v>5.0347292500000007</v>
      </c>
      <c r="T485" s="39">
        <f t="shared" si="167"/>
        <v>669.59367486752978</v>
      </c>
      <c r="U485" s="39">
        <f t="shared" si="168"/>
        <v>0</v>
      </c>
      <c r="V485" s="40">
        <f t="shared" si="169"/>
        <v>672.11</v>
      </c>
    </row>
    <row r="486" spans="1:22" x14ac:dyDescent="0.2">
      <c r="A486" s="50">
        <v>59231</v>
      </c>
      <c r="B486" s="36"/>
      <c r="C486" s="41">
        <f t="shared" si="158"/>
        <v>480</v>
      </c>
      <c r="D486" s="42">
        <f t="shared" si="172"/>
        <v>8.0000000000000002E-3</v>
      </c>
      <c r="E486" s="42">
        <f t="shared" si="172"/>
        <v>1.00094E-2</v>
      </c>
      <c r="F486" s="42">
        <f t="shared" si="170"/>
        <v>1.8009400000000002E-2</v>
      </c>
      <c r="G486" s="43">
        <f t="shared" si="160"/>
        <v>445.19714321516676</v>
      </c>
      <c r="H486" s="44">
        <f t="shared" si="161"/>
        <v>0.66714321516666664</v>
      </c>
      <c r="I486" s="44">
        <f t="shared" si="162"/>
        <v>444.53000000000009</v>
      </c>
      <c r="J486" s="44">
        <v>0</v>
      </c>
      <c r="K486" s="45">
        <f t="shared" si="163"/>
        <v>0</v>
      </c>
      <c r="L486" s="39">
        <f t="shared" si="156"/>
        <v>229.43494955983329</v>
      </c>
      <c r="M486" s="36"/>
      <c r="N486" s="41">
        <f t="shared" si="164"/>
        <v>480</v>
      </c>
      <c r="O486" s="42">
        <f t="shared" si="173"/>
        <v>8.0000000000000002E-3</v>
      </c>
      <c r="P486" s="42">
        <f t="shared" si="173"/>
        <v>3.703E-2</v>
      </c>
      <c r="Q486" s="42">
        <f t="shared" si="171"/>
        <v>4.5030000000000001E-2</v>
      </c>
      <c r="R486" s="43">
        <f t="shared" si="166"/>
        <v>674.63209277500005</v>
      </c>
      <c r="S486" s="44">
        <f>IF(LEN($N486)&gt;0,-IPMT(SUM(O486:P486)/12,1,$T$4-$N486+1,$V485),"")</f>
        <v>2.5220927750000004</v>
      </c>
      <c r="T486" s="44">
        <f t="shared" si="167"/>
        <v>672.11</v>
      </c>
      <c r="U486" s="44">
        <f t="shared" si="168"/>
        <v>0</v>
      </c>
      <c r="V486" s="45">
        <f t="shared" si="169"/>
        <v>0</v>
      </c>
    </row>
  </sheetData>
  <sheetProtection formatCells="0" formatColumns="0" formatRows="0"/>
  <mergeCells count="92">
    <mergeCell ref="B475:B486"/>
    <mergeCell ref="M475:M486"/>
    <mergeCell ref="B439:B450"/>
    <mergeCell ref="M439:M450"/>
    <mergeCell ref="B451:B462"/>
    <mergeCell ref="M451:M462"/>
    <mergeCell ref="B463:B474"/>
    <mergeCell ref="M463:M474"/>
    <mergeCell ref="B403:B414"/>
    <mergeCell ref="M403:M414"/>
    <mergeCell ref="B415:B426"/>
    <mergeCell ref="M415:M426"/>
    <mergeCell ref="B427:B438"/>
    <mergeCell ref="M427:M438"/>
    <mergeCell ref="B367:B378"/>
    <mergeCell ref="M367:M378"/>
    <mergeCell ref="B379:B390"/>
    <mergeCell ref="M379:M390"/>
    <mergeCell ref="B391:B402"/>
    <mergeCell ref="M391:M402"/>
    <mergeCell ref="B331:B342"/>
    <mergeCell ref="M331:M342"/>
    <mergeCell ref="B343:B354"/>
    <mergeCell ref="M343:M354"/>
    <mergeCell ref="B355:B366"/>
    <mergeCell ref="M355:M366"/>
    <mergeCell ref="B295:B306"/>
    <mergeCell ref="M295:M306"/>
    <mergeCell ref="B307:B318"/>
    <mergeCell ref="M307:M318"/>
    <mergeCell ref="B319:B330"/>
    <mergeCell ref="M319:M330"/>
    <mergeCell ref="B259:B270"/>
    <mergeCell ref="M259:M270"/>
    <mergeCell ref="B271:B282"/>
    <mergeCell ref="M271:M282"/>
    <mergeCell ref="B283:B294"/>
    <mergeCell ref="M283:M294"/>
    <mergeCell ref="B223:B234"/>
    <mergeCell ref="M223:M234"/>
    <mergeCell ref="B235:B246"/>
    <mergeCell ref="M235:M246"/>
    <mergeCell ref="B247:B258"/>
    <mergeCell ref="M247:M258"/>
    <mergeCell ref="B187:B198"/>
    <mergeCell ref="M187:M198"/>
    <mergeCell ref="B199:B210"/>
    <mergeCell ref="M199:M210"/>
    <mergeCell ref="B211:B222"/>
    <mergeCell ref="M211:M222"/>
    <mergeCell ref="B151:B162"/>
    <mergeCell ref="M151:M162"/>
    <mergeCell ref="B163:B174"/>
    <mergeCell ref="M163:M174"/>
    <mergeCell ref="B175:B186"/>
    <mergeCell ref="M175:M186"/>
    <mergeCell ref="B115:B126"/>
    <mergeCell ref="M115:M126"/>
    <mergeCell ref="B127:B138"/>
    <mergeCell ref="M127:M138"/>
    <mergeCell ref="B139:B150"/>
    <mergeCell ref="M139:M150"/>
    <mergeCell ref="B79:B90"/>
    <mergeCell ref="M79:M90"/>
    <mergeCell ref="B91:B102"/>
    <mergeCell ref="M91:M102"/>
    <mergeCell ref="B103:B114"/>
    <mergeCell ref="M103:M114"/>
    <mergeCell ref="B43:B54"/>
    <mergeCell ref="M43:M54"/>
    <mergeCell ref="B55:B66"/>
    <mergeCell ref="M55:M66"/>
    <mergeCell ref="B67:B78"/>
    <mergeCell ref="M67:M78"/>
    <mergeCell ref="B7:B18"/>
    <mergeCell ref="M7:M18"/>
    <mergeCell ref="B19:B30"/>
    <mergeCell ref="M19:M30"/>
    <mergeCell ref="B31:B42"/>
    <mergeCell ref="M31:M42"/>
    <mergeCell ref="G3:H3"/>
    <mergeCell ref="R3:S3"/>
    <mergeCell ref="G4:H4"/>
    <mergeCell ref="R4:S4"/>
    <mergeCell ref="G5:H5"/>
    <mergeCell ref="R5:S5"/>
    <mergeCell ref="G1:I1"/>
    <mergeCell ref="J1:J2"/>
    <mergeCell ref="K1:K2"/>
    <mergeCell ref="R1:T1"/>
    <mergeCell ref="G2:H2"/>
    <mergeCell ref="R2:S2"/>
  </mergeCells>
  <conditionalFormatting sqref="B19:C19 B43 B67 B91 B115 B139 B163 B187 B211 B235 B259 B283 B307 B331 B355 B379 B403 B427 B451 B475">
    <cfRule type="expression" dxfId="18" priority="18" stopIfTrue="1">
      <formula>LEN(B19)&gt;0</formula>
    </cfRule>
  </conditionalFormatting>
  <conditionalFormatting sqref="C8:C17 G8:I17 C18:I18 G19:I19 C20:I21 C22:K41 C378:K486 J46:J65 J70:J89 J94:J113 J118:J137 J142:J161 J166:J185 J190:J209 J214:J233 J238:J257 J262:J281 J286:J305 C42:I377 K42:K377 J310:J329 J334:J353 J358:J377">
    <cfRule type="expression" dxfId="17" priority="19" stopIfTrue="1">
      <formula>LEN(C8)&gt;0</formula>
    </cfRule>
  </conditionalFormatting>
  <conditionalFormatting sqref="J8:K21">
    <cfRule type="expression" dxfId="16" priority="15" stopIfTrue="1">
      <formula>LEN(J8)&gt;0</formula>
    </cfRule>
  </conditionalFormatting>
  <conditionalFormatting sqref="M19:N19 M43 M67 M91 M115 M139 M163 M187 M211 M235 M259 M283 M307 M331 M355 M379 M403 M427 M451 M475">
    <cfRule type="expression" dxfId="15" priority="16" stopIfTrue="1">
      <formula>LEN(M19)&gt;0</formula>
    </cfRule>
  </conditionalFormatting>
  <conditionalFormatting sqref="S8:V8 N8:N17 R8:R17 S9:U22 V9:V486 N18:O18 Q18:R18 R19 N20:R22 N23:U486">
    <cfRule type="expression" dxfId="14" priority="17" stopIfTrue="1">
      <formula>LEN(N8)&gt;0</formula>
    </cfRule>
  </conditionalFormatting>
  <conditionalFormatting sqref="J42:J45">
    <cfRule type="expression" dxfId="13" priority="14" stopIfTrue="1">
      <formula>LEN(J42)&gt;0</formula>
    </cfRule>
  </conditionalFormatting>
  <conditionalFormatting sqref="J66:J69">
    <cfRule type="expression" dxfId="12" priority="13" stopIfTrue="1">
      <formula>LEN(J66)&gt;0</formula>
    </cfRule>
  </conditionalFormatting>
  <conditionalFormatting sqref="J90:J93">
    <cfRule type="expression" dxfId="11" priority="12" stopIfTrue="1">
      <formula>LEN(J90)&gt;0</formula>
    </cfRule>
  </conditionalFormatting>
  <conditionalFormatting sqref="J114:J117">
    <cfRule type="expression" dxfId="10" priority="11" stopIfTrue="1">
      <formula>LEN(J114)&gt;0</formula>
    </cfRule>
  </conditionalFormatting>
  <conditionalFormatting sqref="J138:J141">
    <cfRule type="expression" dxfId="9" priority="10" stopIfTrue="1">
      <formula>LEN(J138)&gt;0</formula>
    </cfRule>
  </conditionalFormatting>
  <conditionalFormatting sqref="J162:J165">
    <cfRule type="expression" dxfId="8" priority="9" stopIfTrue="1">
      <formula>LEN(J162)&gt;0</formula>
    </cfRule>
  </conditionalFormatting>
  <conditionalFormatting sqref="J186:J189">
    <cfRule type="expression" dxfId="7" priority="8" stopIfTrue="1">
      <formula>LEN(J186)&gt;0</formula>
    </cfRule>
  </conditionalFormatting>
  <conditionalFormatting sqref="J210:J213">
    <cfRule type="expression" dxfId="6" priority="7" stopIfTrue="1">
      <formula>LEN(J210)&gt;0</formula>
    </cfRule>
  </conditionalFormatting>
  <conditionalFormatting sqref="J234:J237">
    <cfRule type="expression" dxfId="5" priority="6" stopIfTrue="1">
      <formula>LEN(J234)&gt;0</formula>
    </cfRule>
  </conditionalFormatting>
  <conditionalFormatting sqref="J258:J261">
    <cfRule type="expression" dxfId="4" priority="5" stopIfTrue="1">
      <formula>LEN(J258)&gt;0</formula>
    </cfRule>
  </conditionalFormatting>
  <conditionalFormatting sqref="J282:J285">
    <cfRule type="expression" dxfId="3" priority="4" stopIfTrue="1">
      <formula>LEN(J282)&gt;0</formula>
    </cfRule>
  </conditionalFormatting>
  <conditionalFormatting sqref="J306:J309">
    <cfRule type="expression" dxfId="2" priority="3" stopIfTrue="1">
      <formula>LEN(J306)&gt;0</formula>
    </cfRule>
  </conditionalFormatting>
  <conditionalFormatting sqref="J330:J333">
    <cfRule type="expression" dxfId="1" priority="2" stopIfTrue="1">
      <formula>LEN(J330)&gt;0</formula>
    </cfRule>
  </conditionalFormatting>
  <conditionalFormatting sqref="J354:J357">
    <cfRule type="expression" dxfId="0" priority="1" stopIfTrue="1">
      <formula>LEN(J354)&gt;0</formula>
    </cfRule>
  </conditionalFormatting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Mapa da dívida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Abreu</dc:creator>
  <cp:lastModifiedBy>Jose Abreu</cp:lastModifiedBy>
  <dcterms:created xsi:type="dcterms:W3CDTF">2024-10-15T16:25:57Z</dcterms:created>
  <dcterms:modified xsi:type="dcterms:W3CDTF">2024-10-15T16:26:14Z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3d6777-85fe-4187-9ab5-af95b724cd28_Enabled">
    <vt:lpwstr>true</vt:lpwstr>
  </property>
  <property fmtid="{D5CDD505-2E9C-101B-9397-08002B2CF9AE}" pid="3" name="MSIP_Label_8b3d6777-85fe-4187-9ab5-af95b724cd28_SetDate">
    <vt:lpwstr>2024-10-15T16:26:06Z</vt:lpwstr>
  </property>
  <property fmtid="{D5CDD505-2E9C-101B-9397-08002B2CF9AE}" pid="4" name="MSIP_Label_8b3d6777-85fe-4187-9ab5-af95b724cd28_Method">
    <vt:lpwstr>Standard</vt:lpwstr>
  </property>
  <property fmtid="{D5CDD505-2E9C-101B-9397-08002B2CF9AE}" pid="5" name="MSIP_Label_8b3d6777-85fe-4187-9ab5-af95b724cd28_Name">
    <vt:lpwstr>8b3d6777-85fe-4187-9ab5-af95b724cd28</vt:lpwstr>
  </property>
  <property fmtid="{D5CDD505-2E9C-101B-9397-08002B2CF9AE}" pid="6" name="MSIP_Label_8b3d6777-85fe-4187-9ab5-af95b724cd28_SiteId">
    <vt:lpwstr>e8ff29bf-b796-4b27-91e1-28784df16151</vt:lpwstr>
  </property>
  <property fmtid="{D5CDD505-2E9C-101B-9397-08002B2CF9AE}" pid="7" name="MSIP_Label_8b3d6777-85fe-4187-9ab5-af95b724cd28_ActionId">
    <vt:lpwstr>8faa34b5-9423-4456-8daa-008e48d976ba</vt:lpwstr>
  </property>
  <property fmtid="{D5CDD505-2E9C-101B-9397-08002B2CF9AE}" pid="8" name="MSIP_Label_8b3d6777-85fe-4187-9ab5-af95b724cd28_ContentBits">
    <vt:lpwstr>0</vt:lpwstr>
  </property>
</Properties>
</file>